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GTR\Sterlite_Chakri\"/>
    </mc:Choice>
  </mc:AlternateContent>
  <xr:revisionPtr revIDLastSave="0" documentId="13_ncr:1_{B3097995-E140-41DD-91A9-51E3B0D19009}" xr6:coauthVersionLast="45" xr6:coauthVersionMax="45" xr10:uidLastSave="{00000000-0000-0000-0000-000000000000}"/>
  <bookViews>
    <workbookView xWindow="-108" yWindow="-108" windowWidth="23256" windowHeight="12576" xr2:uid="{63E4EC8F-BD3F-4B9E-AA29-DBF757BC32CE}"/>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4" i="1" l="1"/>
  <c r="N24" i="1"/>
  <c r="M24" i="1"/>
  <c r="L24" i="1"/>
  <c r="K24" i="1"/>
  <c r="J24" i="1"/>
  <c r="I24" i="1"/>
  <c r="H24" i="1"/>
  <c r="G24" i="1"/>
  <c r="F24" i="1"/>
  <c r="E24" i="1"/>
  <c r="D24" i="1"/>
  <c r="C24" i="1"/>
  <c r="O20" i="1"/>
  <c r="N20" i="1"/>
  <c r="M20" i="1"/>
  <c r="L20" i="1"/>
  <c r="K20" i="1"/>
  <c r="J20" i="1"/>
  <c r="I20" i="1"/>
  <c r="H20" i="1"/>
  <c r="G20" i="1"/>
  <c r="F20" i="1"/>
  <c r="E20" i="1"/>
  <c r="D20" i="1"/>
  <c r="C20" i="1"/>
  <c r="O6" i="1"/>
  <c r="O13" i="1"/>
  <c r="N6" i="1"/>
  <c r="N13" i="1"/>
  <c r="O14" i="1"/>
  <c r="M6" i="1"/>
  <c r="M13" i="1"/>
  <c r="N14" i="1"/>
  <c r="L5" i="1"/>
  <c r="L6" i="1"/>
  <c r="L13" i="1"/>
  <c r="M14" i="1"/>
  <c r="K5" i="1"/>
  <c r="K6" i="1"/>
  <c r="K13" i="1"/>
  <c r="L14" i="1"/>
  <c r="K14" i="1"/>
  <c r="J14" i="1"/>
  <c r="I14" i="1"/>
  <c r="H14" i="1"/>
  <c r="G14" i="1"/>
  <c r="F14" i="1"/>
  <c r="E14" i="1"/>
  <c r="D14" i="1"/>
  <c r="C14" i="1"/>
  <c r="J5" i="1"/>
  <c r="I5" i="1"/>
  <c r="H5" i="1"/>
  <c r="G5" i="1"/>
  <c r="F5" i="1"/>
  <c r="E5" i="1"/>
  <c r="D5" i="1"/>
  <c r="C5" i="1"/>
  <c r="B5" i="1"/>
</calcChain>
</file>

<file path=xl/sharedStrings.xml><?xml version="1.0" encoding="utf-8"?>
<sst xmlns="http://schemas.openxmlformats.org/spreadsheetml/2006/main" count="357" uniqueCount="74">
  <si>
    <t>Portugal</t>
  </si>
  <si>
    <t>Table: Growth in Portugal’s installed electricity capacity (MW)</t>
  </si>
  <si>
    <t>Hydro</t>
  </si>
  <si>
    <t>Thermal</t>
  </si>
  <si>
    <t>–Coal</t>
  </si>
  <si>
    <t>–Natural gas</t>
  </si>
  <si>
    <t>–Fuel oil/gas oil/diesel</t>
  </si>
  <si>
    <t>Biomass</t>
  </si>
  <si>
    <t>Wind</t>
  </si>
  <si>
    <t>Solar</t>
  </si>
  <si>
    <t>Total</t>
  </si>
  <si>
    <t>Annual growth rate (%)</t>
  </si>
  <si>
    <t>Source: Rede Eléctrica Nacional (REN)</t>
  </si>
  <si>
    <t xml:space="preserve"> </t>
  </si>
  <si>
    <t>Table: Growth in electricity generation and consumption in Portugal (GWh)</t>
  </si>
  <si>
    <t>Generation</t>
  </si>
  <si>
    <t>Imports</t>
  </si>
  <si>
    <t>Exports</t>
  </si>
  <si>
    <t>Consumption1</t>
  </si>
  <si>
    <t>Source: Rede Eléctrica Nacional; ENTSO-E; Global Transmission Research</t>
  </si>
  <si>
    <t>Table: Expected net addition to generation capacity in Portugal (MW)</t>
  </si>
  <si>
    <t>2020-24</t>
  </si>
  <si>
    <t>2025-29</t>
  </si>
  <si>
    <t>Themal</t>
  </si>
  <si>
    <t>Cogeneration</t>
  </si>
  <si>
    <t>Urban residues</t>
  </si>
  <si>
    <t>Other</t>
  </si>
  <si>
    <t>Note: The above additions are based on coninuity scenario mentioned in Monitoring Report of Supply Security of the National Electric System 2019–2040 released by Directorate General of Energy and Geology (DGEG) and REN.</t>
  </si>
  <si>
    <t>Table: Expected growth in electricity demand in Portugal (GWh)</t>
  </si>
  <si>
    <t>Scenario</t>
  </si>
  <si>
    <t>Inferior continuity scenario</t>
  </si>
  <si>
    <t>Central continuity scenario</t>
  </si>
  <si>
    <t>Central ambition scenario</t>
  </si>
  <si>
    <t>Higher ambition scenario</t>
  </si>
  <si>
    <t>Higher ambition scenario - Stress test</t>
  </si>
  <si>
    <t>Note: Data is from the Monitoring Report of Supply Security of the National Electric System 2019–2040 released by Directorate General of Energy and Geology (DGEG) and REN.</t>
  </si>
  <si>
    <t>Source: Directorate General of Energy and Geology (DGEG), Portugal; Rede Eléctrica Nacional</t>
  </si>
  <si>
    <t>Table: Growth in Portugal’s transmission line length (km)</t>
  </si>
  <si>
    <t xml:space="preserve">Voltage </t>
  </si>
  <si>
    <t>400 kV AC</t>
  </si>
  <si>
    <t>220 kV</t>
  </si>
  <si>
    <t>150 kV</t>
  </si>
  <si>
    <t xml:space="preserve">Total </t>
  </si>
  <si>
    <t>-</t>
  </si>
  <si>
    <t>Source: Rede Eléctrica Nacional; Global Transmission Research</t>
  </si>
  <si>
    <t>Table: Growth in Portugal’s transformer capacity (MVA)</t>
  </si>
  <si>
    <t>Voltage</t>
  </si>
  <si>
    <t>400 kV</t>
  </si>
  <si>
    <t>Lower voltages (1)</t>
  </si>
  <si>
    <t>Note: Voltage-wise break up of transformer capacity for 2015-19 period is estimated based on past trends</t>
  </si>
  <si>
    <t>Table: Portugal’s transformers (No.)</t>
  </si>
  <si>
    <t>2017E</t>
  </si>
  <si>
    <t>220 kV OHL</t>
  </si>
  <si>
    <t>400 kV OHL</t>
  </si>
  <si>
    <t xml:space="preserve">Table: Portugal’s planned addition to transmission network </t>
  </si>
  <si>
    <t>2020-29</t>
  </si>
  <si>
    <t>Line length (km)</t>
  </si>
  <si>
    <t>150 kV OHL</t>
  </si>
  <si>
    <t>220 kV UGC</t>
  </si>
  <si>
    <t>Transformer capacity (MVA)</t>
  </si>
  <si>
    <t xml:space="preserve">400 kV </t>
  </si>
  <si>
    <t>400 kV reactors (MVAr)</t>
  </si>
  <si>
    <t>Note: OHL – overhead lines; UGC – underground cable</t>
  </si>
  <si>
    <t>Network addition data has been estimated based on projects proposed by REN in its latest Network Development Plan or Plano de Desenvolvimento e Investimento da Rede de Transporte de Electricidade (PDIRT) for 2020-29, and yet to be approved by the regulator.</t>
  </si>
  <si>
    <t>Transformer capacity represents net addition to substation substation (after deducting transformer capacity to be decommissioned)</t>
  </si>
  <si>
    <t>Source: Rede Eléctrica Nacional</t>
  </si>
  <si>
    <t>Table: Proposed investment in Portugal's transmission network for 2020–29 (EUR million)</t>
  </si>
  <si>
    <t>Base projects</t>
  </si>
  <si>
    <t>Complimentry projects</t>
  </si>
  <si>
    <t>Base projects- those needed to be carried out to ensure safety and security of the transmission grid as well as respond to the needs of the distribution grid; Complementry projects-  which result from new needs originating outside transmission grid, namely factors associated with energy policies.</t>
  </si>
  <si>
    <t>Note: The above investment has been proposed by REN in its latest Network Development Plan or Plano de Desenvolvimento e Investimento da Rede de Transporte de Electricidade (PDIRT) for 2020-29, and yet to be approved by the regulator.</t>
  </si>
  <si>
    <t>XXXX</t>
  </si>
  <si>
    <t>XX</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</si>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</sst>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_ * #,##0.0_ ;_ * \-#,##0.0_ ;_ * &quot;-&quot;??_ ;_ @_ "/>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10"/>
      <color rgb="FF800000"/>
      <name val="Calibri"/>
      <family val="2"/>
      <scheme val="minor"/>
    </font>
    <font>
      <sz val="9"/>
      <color theme="1"/>
      <name val="Calibri"/>
      <family val="2"/>
      <scheme val="minor"/>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39">
    <xf numFmtId="0" fontId="0" fillId="0" borderId="0" xfId="0"/>
    <xf numFmtId="164" fontId="4" fillId="2" borderId="0" xfId="1" applyNumberFormat="1" applyFont="1" applyFill="1" applyAlignment="1">
      <alignment horizontal="center" vertical="top"/>
    </xf>
    <xf numFmtId="164" fontId="1" fillId="0" borderId="0" xfId="1" applyNumberFormat="1" applyFont="1" applyAlignment="1">
      <alignment vertical="top"/>
    </xf>
    <xf numFmtId="164" fontId="0" fillId="0" borderId="0" xfId="1" applyNumberFormat="1" applyFont="1" applyAlignment="1">
      <alignment vertical="top"/>
    </xf>
    <xf numFmtId="164" fontId="3" fillId="0" borderId="0" xfId="2" applyNumberFormat="1" applyAlignment="1">
      <alignment vertical="top"/>
    </xf>
    <xf numFmtId="164" fontId="2" fillId="0" borderId="0" xfId="1" applyNumberFormat="1" applyFont="1" applyAlignment="1">
      <alignment vertical="top"/>
    </xf>
    <xf numFmtId="0" fontId="3" fillId="0" borderId="0" xfId="2"/>
    <xf numFmtId="164" fontId="2" fillId="0" borderId="1" xfId="1" applyNumberFormat="1" applyFont="1" applyBorder="1" applyAlignment="1">
      <alignment vertical="top"/>
    </xf>
    <xf numFmtId="1" fontId="2" fillId="0" borderId="1" xfId="1" applyNumberFormat="1" applyFont="1" applyBorder="1" applyAlignment="1">
      <alignment vertical="top"/>
    </xf>
    <xf numFmtId="1" fontId="2" fillId="0" borderId="1" xfId="1" applyNumberFormat="1" applyFont="1" applyBorder="1" applyAlignment="1">
      <alignment horizontal="right" vertical="top"/>
    </xf>
    <xf numFmtId="164" fontId="1" fillId="0" borderId="1" xfId="1" applyNumberFormat="1" applyFont="1" applyBorder="1" applyAlignment="1">
      <alignment vertical="top"/>
    </xf>
    <xf numFmtId="0" fontId="0" fillId="0" borderId="1" xfId="0" applyBorder="1"/>
    <xf numFmtId="164" fontId="0" fillId="0" borderId="1" xfId="1" applyNumberFormat="1" applyFont="1" applyBorder="1" applyAlignment="1">
      <alignment vertical="top"/>
    </xf>
    <xf numFmtId="165" fontId="1" fillId="0" borderId="1" xfId="1" applyNumberFormat="1" applyFont="1" applyBorder="1" applyAlignment="1">
      <alignment vertical="top"/>
    </xf>
    <xf numFmtId="164" fontId="6" fillId="0" borderId="0" xfId="1" applyNumberFormat="1" applyFont="1" applyAlignment="1">
      <alignment vertical="top"/>
    </xf>
    <xf numFmtId="43" fontId="1" fillId="0" borderId="0" xfId="1" applyFont="1" applyAlignment="1">
      <alignment vertical="top"/>
    </xf>
    <xf numFmtId="164" fontId="2" fillId="0" borderId="1" xfId="1" applyNumberFormat="1" applyFont="1" applyFill="1" applyBorder="1" applyAlignment="1">
      <alignment vertical="top"/>
    </xf>
    <xf numFmtId="3" fontId="0" fillId="3" borderId="1" xfId="0" applyNumberFormat="1" applyFill="1" applyBorder="1" applyAlignment="1">
      <alignment horizontal="right" wrapText="1"/>
    </xf>
    <xf numFmtId="164" fontId="7" fillId="0" borderId="0" xfId="1" applyNumberFormat="1" applyFont="1" applyAlignment="1">
      <alignment vertical="top"/>
    </xf>
    <xf numFmtId="164" fontId="6" fillId="0" borderId="0" xfId="1" applyNumberFormat="1" applyFont="1" applyBorder="1" applyAlignment="1">
      <alignment vertical="top"/>
    </xf>
    <xf numFmtId="164" fontId="1" fillId="0" borderId="0" xfId="1" applyNumberFormat="1" applyFont="1" applyBorder="1" applyAlignment="1">
      <alignment vertical="top"/>
    </xf>
    <xf numFmtId="164" fontId="1" fillId="0" borderId="1" xfId="1" applyNumberFormat="1" applyFont="1" applyBorder="1" applyAlignment="1">
      <alignment horizontal="right" vertical="top"/>
    </xf>
    <xf numFmtId="1" fontId="1" fillId="0" borderId="1" xfId="1" applyNumberFormat="1" applyFont="1" applyBorder="1" applyAlignment="1">
      <alignment vertical="top"/>
    </xf>
    <xf numFmtId="164" fontId="2" fillId="0" borderId="1" xfId="1" applyNumberFormat="1" applyFont="1" applyBorder="1" applyAlignment="1">
      <alignment horizontal="right" vertical="top"/>
    </xf>
    <xf numFmtId="0" fontId="2" fillId="0" borderId="1" xfId="0" applyFont="1" applyBorder="1"/>
    <xf numFmtId="0" fontId="0" fillId="0" borderId="1" xfId="0" applyBorder="1" applyAlignment="1">
      <alignment horizontal="left"/>
    </xf>
    <xf numFmtId="0" fontId="2" fillId="0" borderId="1" xfId="0" applyFont="1" applyBorder="1" applyAlignment="1">
      <alignment horizontal="left"/>
    </xf>
    <xf numFmtId="49" fontId="6" fillId="0" borderId="0" xfId="1" applyNumberFormat="1" applyFont="1" applyAlignment="1">
      <alignment vertical="top"/>
    </xf>
    <xf numFmtId="49" fontId="8" fillId="0" borderId="0" xfId="1" applyNumberFormat="1" applyFont="1" applyAlignment="1">
      <alignment vertical="top"/>
    </xf>
    <xf numFmtId="165" fontId="1" fillId="0" borderId="1" xfId="1" applyNumberFormat="1" applyFont="1" applyBorder="1" applyAlignment="1">
      <alignment horizontal="right" vertical="top"/>
    </xf>
    <xf numFmtId="1" fontId="2" fillId="0" borderId="1" xfId="1" applyNumberFormat="1" applyFont="1" applyFill="1" applyBorder="1" applyAlignment="1">
      <alignment vertical="top"/>
    </xf>
    <xf numFmtId="1" fontId="2" fillId="0" borderId="1" xfId="1" applyNumberFormat="1" applyFont="1" applyFill="1" applyBorder="1" applyAlignment="1">
      <alignment horizontal="right" vertical="top"/>
    </xf>
    <xf numFmtId="1" fontId="1" fillId="0" borderId="1" xfId="1" applyNumberFormat="1" applyFont="1" applyFill="1" applyBorder="1" applyAlignment="1">
      <alignment vertical="top"/>
    </xf>
    <xf numFmtId="164" fontId="1" fillId="0" borderId="0" xfId="1" applyNumberFormat="1" applyFont="1" applyFill="1" applyAlignment="1">
      <alignment vertical="top"/>
    </xf>
    <xf numFmtId="164" fontId="2" fillId="0" borderId="1" xfId="1" applyNumberFormat="1" applyFont="1" applyFill="1" applyBorder="1" applyAlignment="1">
      <alignment horizontal="right"/>
    </xf>
    <xf numFmtId="0" fontId="0" fillId="0" borderId="1" xfId="0" applyFont="1" applyBorder="1"/>
    <xf numFmtId="164" fontId="1" fillId="0" borderId="1" xfId="1" applyNumberFormat="1" applyFont="1" applyFill="1" applyBorder="1" applyAlignment="1">
      <alignment horizontal="right"/>
    </xf>
    <xf numFmtId="164" fontId="1" fillId="2" borderId="0" xfId="1" applyNumberFormat="1" applyFont="1" applyFill="1" applyAlignment="1">
      <alignment vertical="top"/>
    </xf>
    <xf numFmtId="164" fontId="5" fillId="2" borderId="0" xfId="1" applyNumberFormat="1" applyFont="1" applyFill="1" applyAlignment="1">
      <alignment horizontal="center"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BEA1-F58E-4474-9B81-5159F27450D8}">
  <dimension ref="A1:Q106"/>
  <sheetViews>
    <sheetView tabSelected="1" workbookViewId="0">
      <selection activeCell="S13" sqref="S13"/>
    </sheetView>
  </sheetViews>
  <sheetFormatPr defaultRowHeight="14.4" x14ac:dyDescent="0.3"/>
  <sheetData>
    <row r="1" spans="1:17" ht="21" x14ac:dyDescent="0.3">
      <c r="A1" s="1" t="s">
        <v>0</v>
      </c>
      <c r="B1" s="1"/>
      <c r="C1" s="1"/>
      <c r="D1" s="1"/>
      <c r="E1" s="1"/>
      <c r="F1" s="1"/>
      <c r="G1" s="1"/>
      <c r="H1" s="1"/>
      <c r="I1" s="1"/>
      <c r="J1" s="1"/>
      <c r="K1" s="1"/>
      <c r="L1" s="1"/>
      <c r="M1" s="37"/>
      <c r="N1" s="38"/>
      <c r="O1" s="37"/>
      <c r="P1" s="2"/>
      <c r="Q1" s="2"/>
    </row>
    <row r="2" spans="1:17" x14ac:dyDescent="0.3">
      <c r="A2" s="2"/>
      <c r="B2" s="2"/>
      <c r="C2" s="2"/>
      <c r="D2" s="2"/>
      <c r="E2" s="2"/>
      <c r="F2" s="2"/>
      <c r="G2" s="2"/>
      <c r="H2" s="2"/>
      <c r="I2" s="2"/>
      <c r="J2" s="3"/>
      <c r="K2" s="4"/>
      <c r="L2" s="2"/>
      <c r="M2" s="2"/>
      <c r="N2" s="2"/>
      <c r="O2" s="2"/>
      <c r="P2" s="2"/>
      <c r="Q2" s="2"/>
    </row>
    <row r="3" spans="1:17" x14ac:dyDescent="0.3">
      <c r="A3" s="5" t="s">
        <v>1</v>
      </c>
      <c r="B3" s="5"/>
      <c r="C3" s="5"/>
      <c r="D3" s="5"/>
      <c r="E3" s="5"/>
      <c r="F3" s="5"/>
      <c r="G3" s="5"/>
      <c r="H3" s="5"/>
      <c r="I3" s="5"/>
      <c r="J3" s="3"/>
      <c r="K3" s="5"/>
      <c r="L3" s="6"/>
      <c r="M3" s="6"/>
      <c r="N3" s="6"/>
      <c r="O3" s="6"/>
      <c r="P3" s="2"/>
      <c r="Q3" s="2"/>
    </row>
    <row r="4" spans="1:17" x14ac:dyDescent="0.3">
      <c r="A4" s="7"/>
      <c r="B4" s="8">
        <v>2006</v>
      </c>
      <c r="C4" s="8">
        <v>2007</v>
      </c>
      <c r="D4" s="8">
        <v>2008</v>
      </c>
      <c r="E4" s="8">
        <v>2009</v>
      </c>
      <c r="F4" s="8">
        <v>2010</v>
      </c>
      <c r="G4" s="8">
        <v>2011</v>
      </c>
      <c r="H4" s="8">
        <v>2012</v>
      </c>
      <c r="I4" s="8">
        <v>2013</v>
      </c>
      <c r="J4" s="8">
        <v>2014</v>
      </c>
      <c r="K4" s="9">
        <v>2015</v>
      </c>
      <c r="L4" s="8">
        <v>2016</v>
      </c>
      <c r="M4" s="9">
        <v>2017</v>
      </c>
      <c r="N4" s="8">
        <v>2018</v>
      </c>
      <c r="O4" s="8">
        <v>2019</v>
      </c>
      <c r="P4" s="2"/>
      <c r="Q4" s="2"/>
    </row>
    <row r="5" spans="1:17" x14ac:dyDescent="0.3">
      <c r="A5" s="10" t="s">
        <v>2</v>
      </c>
      <c r="B5" s="10">
        <f>4582+370</f>
        <v>4952</v>
      </c>
      <c r="C5" s="10">
        <f>4578+374</f>
        <v>4952</v>
      </c>
      <c r="D5" s="10">
        <f>4578+387</f>
        <v>4965</v>
      </c>
      <c r="E5" s="10">
        <f>4578+395</f>
        <v>4973</v>
      </c>
      <c r="F5" s="10">
        <f>4578+410</f>
        <v>4988</v>
      </c>
      <c r="G5" s="10">
        <f>4980+412</f>
        <v>5392</v>
      </c>
      <c r="H5" s="10">
        <f>5239+415</f>
        <v>5654</v>
      </c>
      <c r="I5" s="10">
        <f>5238+415</f>
        <v>5653</v>
      </c>
      <c r="J5" s="10">
        <f>5269+415</f>
        <v>5684</v>
      </c>
      <c r="K5" s="10">
        <f>6156</f>
        <v>6156</v>
      </c>
      <c r="L5" s="10">
        <f>6945</f>
        <v>6945</v>
      </c>
      <c r="M5" s="11">
        <v>7193</v>
      </c>
      <c r="N5" s="10">
        <v>7215</v>
      </c>
      <c r="O5" s="10">
        <v>7216</v>
      </c>
      <c r="P5" s="2"/>
      <c r="Q5" s="2"/>
    </row>
    <row r="6" spans="1:17" x14ac:dyDescent="0.3">
      <c r="A6" s="10" t="s">
        <v>3</v>
      </c>
      <c r="B6" s="10">
        <v>5852</v>
      </c>
      <c r="C6" s="10">
        <v>5820</v>
      </c>
      <c r="D6" s="10">
        <v>5820</v>
      </c>
      <c r="E6" s="10">
        <v>6626</v>
      </c>
      <c r="F6" s="10">
        <v>7407</v>
      </c>
      <c r="G6" s="10">
        <v>7407</v>
      </c>
      <c r="H6" s="10">
        <v>6696</v>
      </c>
      <c r="I6" s="10">
        <v>6854</v>
      </c>
      <c r="J6" s="10">
        <v>6611</v>
      </c>
      <c r="K6" s="10">
        <f>SUM(K7:K9)</f>
        <v>6519</v>
      </c>
      <c r="L6" s="10">
        <f>SUM(L7:L9)</f>
        <v>6452</v>
      </c>
      <c r="M6" s="10">
        <f>M7+M8+M9</f>
        <v>6397</v>
      </c>
      <c r="N6" s="10">
        <f t="shared" ref="N6" si="0">N7+N8+N9</f>
        <v>6383</v>
      </c>
      <c r="O6" s="10">
        <f>O7+O8+O9</f>
        <v>6361</v>
      </c>
      <c r="P6" s="2"/>
      <c r="Q6" s="2"/>
    </row>
    <row r="7" spans="1:17" x14ac:dyDescent="0.3">
      <c r="A7" s="10" t="s">
        <v>4</v>
      </c>
      <c r="B7" s="10">
        <v>1776</v>
      </c>
      <c r="C7" s="10">
        <v>1776</v>
      </c>
      <c r="D7" s="10">
        <v>1776</v>
      </c>
      <c r="E7" s="10">
        <v>1756</v>
      </c>
      <c r="F7" s="10">
        <v>1756</v>
      </c>
      <c r="G7" s="10">
        <v>1756</v>
      </c>
      <c r="H7" s="10">
        <v>1756</v>
      </c>
      <c r="I7" s="10">
        <v>1756</v>
      </c>
      <c r="J7" s="10">
        <v>1756</v>
      </c>
      <c r="K7" s="10">
        <v>1756</v>
      </c>
      <c r="L7" s="10">
        <v>1756</v>
      </c>
      <c r="M7" s="11">
        <v>1756</v>
      </c>
      <c r="N7" s="11">
        <v>1756</v>
      </c>
      <c r="O7" s="10">
        <v>1756</v>
      </c>
      <c r="P7" s="2"/>
      <c r="Q7" s="2"/>
    </row>
    <row r="8" spans="1:17" x14ac:dyDescent="0.3">
      <c r="A8" s="10" t="s">
        <v>5</v>
      </c>
      <c r="B8" s="10">
        <v>2166</v>
      </c>
      <c r="C8" s="10">
        <v>2166</v>
      </c>
      <c r="D8" s="10">
        <v>2166</v>
      </c>
      <c r="E8" s="10">
        <v>2992</v>
      </c>
      <c r="F8" s="10">
        <v>3829</v>
      </c>
      <c r="G8" s="10">
        <v>3829</v>
      </c>
      <c r="H8" s="10">
        <v>3829</v>
      </c>
      <c r="I8" s="10">
        <v>4759</v>
      </c>
      <c r="J8" s="10">
        <v>4717</v>
      </c>
      <c r="K8" s="10">
        <v>4698</v>
      </c>
      <c r="L8" s="10">
        <v>4636</v>
      </c>
      <c r="M8" s="10">
        <v>4605</v>
      </c>
      <c r="N8" s="10">
        <v>4606</v>
      </c>
      <c r="O8" s="10">
        <v>4597</v>
      </c>
      <c r="P8" s="2"/>
      <c r="Q8" s="2"/>
    </row>
    <row r="9" spans="1:17" x14ac:dyDescent="0.3">
      <c r="A9" s="10" t="s">
        <v>6</v>
      </c>
      <c r="B9" s="10">
        <v>1910</v>
      </c>
      <c r="C9" s="10">
        <v>1878</v>
      </c>
      <c r="D9" s="10">
        <v>1878</v>
      </c>
      <c r="E9" s="10">
        <v>1878</v>
      </c>
      <c r="F9" s="10">
        <v>1822</v>
      </c>
      <c r="G9" s="10">
        <v>1822</v>
      </c>
      <c r="H9" s="10">
        <v>1111</v>
      </c>
      <c r="I9" s="10">
        <v>339</v>
      </c>
      <c r="J9" s="10">
        <v>138</v>
      </c>
      <c r="K9" s="10">
        <v>65</v>
      </c>
      <c r="L9" s="10">
        <v>60</v>
      </c>
      <c r="M9" s="10">
        <v>36</v>
      </c>
      <c r="N9" s="10">
        <v>21</v>
      </c>
      <c r="O9" s="10">
        <v>8</v>
      </c>
      <c r="P9" s="2"/>
      <c r="Q9" s="2"/>
    </row>
    <row r="10" spans="1:17" x14ac:dyDescent="0.3">
      <c r="A10" s="12" t="s">
        <v>7</v>
      </c>
      <c r="B10" s="10">
        <v>1299</v>
      </c>
      <c r="C10" s="10">
        <v>1365</v>
      </c>
      <c r="D10" s="10">
        <v>1424</v>
      </c>
      <c r="E10" s="10">
        <v>1610</v>
      </c>
      <c r="F10" s="10">
        <v>1680</v>
      </c>
      <c r="G10" s="10">
        <v>1860</v>
      </c>
      <c r="H10" s="10">
        <v>1765</v>
      </c>
      <c r="I10" s="10">
        <v>597</v>
      </c>
      <c r="J10" s="10">
        <v>601</v>
      </c>
      <c r="K10" s="10">
        <v>614</v>
      </c>
      <c r="L10" s="10">
        <v>613</v>
      </c>
      <c r="M10" s="11">
        <v>624</v>
      </c>
      <c r="N10" s="10">
        <v>658</v>
      </c>
      <c r="O10" s="10">
        <v>693</v>
      </c>
      <c r="P10" s="2"/>
      <c r="Q10" s="2"/>
    </row>
    <row r="11" spans="1:17" x14ac:dyDescent="0.3">
      <c r="A11" s="10" t="s">
        <v>8</v>
      </c>
      <c r="B11" s="10">
        <v>1517</v>
      </c>
      <c r="C11" s="10">
        <v>2048</v>
      </c>
      <c r="D11" s="10">
        <v>2662</v>
      </c>
      <c r="E11" s="10">
        <v>3357</v>
      </c>
      <c r="F11" s="10">
        <v>3706</v>
      </c>
      <c r="G11" s="10">
        <v>4080</v>
      </c>
      <c r="H11" s="10">
        <v>4194</v>
      </c>
      <c r="I11" s="10">
        <v>4364</v>
      </c>
      <c r="J11" s="10">
        <v>4541</v>
      </c>
      <c r="K11" s="10">
        <v>4846</v>
      </c>
      <c r="L11" s="10">
        <v>5070</v>
      </c>
      <c r="M11" s="11">
        <v>5099</v>
      </c>
      <c r="N11" s="10">
        <v>5145</v>
      </c>
      <c r="O11" s="10">
        <v>5208</v>
      </c>
      <c r="P11" s="2"/>
      <c r="Q11" s="2"/>
    </row>
    <row r="12" spans="1:17" x14ac:dyDescent="0.3">
      <c r="A12" s="10" t="s">
        <v>9</v>
      </c>
      <c r="B12" s="10">
        <v>1</v>
      </c>
      <c r="C12" s="10">
        <v>13</v>
      </c>
      <c r="D12" s="10">
        <v>53</v>
      </c>
      <c r="E12" s="10">
        <v>95</v>
      </c>
      <c r="F12" s="10">
        <v>123</v>
      </c>
      <c r="G12" s="10">
        <v>155</v>
      </c>
      <c r="H12" s="10">
        <v>220</v>
      </c>
      <c r="I12" s="10">
        <v>283</v>
      </c>
      <c r="J12" s="10">
        <v>396</v>
      </c>
      <c r="K12" s="10">
        <v>429</v>
      </c>
      <c r="L12" s="10">
        <v>459</v>
      </c>
      <c r="M12" s="11">
        <v>493</v>
      </c>
      <c r="N12" s="10">
        <v>569</v>
      </c>
      <c r="O12" s="10">
        <v>730</v>
      </c>
      <c r="P12" s="2"/>
      <c r="Q12" s="2"/>
    </row>
    <row r="13" spans="1:17" x14ac:dyDescent="0.3">
      <c r="A13" s="7" t="s">
        <v>10</v>
      </c>
      <c r="B13" s="7">
        <v>13621</v>
      </c>
      <c r="C13" s="7">
        <v>14198</v>
      </c>
      <c r="D13" s="7">
        <v>14924</v>
      </c>
      <c r="E13" s="7">
        <v>16661</v>
      </c>
      <c r="F13" s="7">
        <v>17904</v>
      </c>
      <c r="G13" s="7">
        <v>18894</v>
      </c>
      <c r="H13" s="7">
        <v>18529</v>
      </c>
      <c r="I13" s="7">
        <v>17751</v>
      </c>
      <c r="J13" s="7">
        <v>17833</v>
      </c>
      <c r="K13" s="7">
        <f>K5+K6+K10+K11+K12</f>
        <v>18564</v>
      </c>
      <c r="L13" s="7">
        <f>L5+L6+L10+L11+L12</f>
        <v>19539</v>
      </c>
      <c r="M13" s="7">
        <f>M5+M6+M10+M11+M12</f>
        <v>19806</v>
      </c>
      <c r="N13" s="7">
        <f t="shared" ref="N13:O13" si="1">N5+N6+N10+N11+N12</f>
        <v>19970</v>
      </c>
      <c r="O13" s="7">
        <f t="shared" si="1"/>
        <v>20208</v>
      </c>
      <c r="P13" s="2"/>
      <c r="Q13" s="2"/>
    </row>
    <row r="14" spans="1:17" x14ac:dyDescent="0.3">
      <c r="A14" s="10" t="s">
        <v>11</v>
      </c>
      <c r="B14" s="10">
        <v>0</v>
      </c>
      <c r="C14" s="13">
        <f t="shared" ref="C14:O14" si="2">+((C13-B13)/B13)*100</f>
        <v>4.2361060127743926</v>
      </c>
      <c r="D14" s="13">
        <f t="shared" si="2"/>
        <v>5.1133962529933799</v>
      </c>
      <c r="E14" s="13">
        <f t="shared" si="2"/>
        <v>11.638970785312248</v>
      </c>
      <c r="F14" s="13">
        <f t="shared" si="2"/>
        <v>7.4605365824380296</v>
      </c>
      <c r="G14" s="13">
        <f t="shared" si="2"/>
        <v>5.5294906166219837</v>
      </c>
      <c r="H14" s="13">
        <f t="shared" si="2"/>
        <v>-1.9318302106488834</v>
      </c>
      <c r="I14" s="13">
        <f t="shared" si="2"/>
        <v>-4.1988234659182906</v>
      </c>
      <c r="J14" s="13">
        <f t="shared" si="2"/>
        <v>0.46194580587009182</v>
      </c>
      <c r="K14" s="13">
        <f t="shared" si="2"/>
        <v>4.0991420400381315</v>
      </c>
      <c r="L14" s="13">
        <f t="shared" si="2"/>
        <v>5.2521008403361344</v>
      </c>
      <c r="M14" s="13">
        <f t="shared" si="2"/>
        <v>1.3664977736834025</v>
      </c>
      <c r="N14" s="13">
        <f t="shared" si="2"/>
        <v>0.82803190952236683</v>
      </c>
      <c r="O14" s="13">
        <f t="shared" si="2"/>
        <v>1.1917876815222834</v>
      </c>
      <c r="P14" s="2"/>
      <c r="Q14" s="2"/>
    </row>
    <row r="15" spans="1:17" x14ac:dyDescent="0.3">
      <c r="A15" s="14" t="s">
        <v>12</v>
      </c>
      <c r="B15" s="2"/>
      <c r="C15" s="2"/>
      <c r="D15" s="2"/>
      <c r="E15" s="2"/>
      <c r="F15" s="2"/>
      <c r="G15" s="2"/>
      <c r="H15" s="2"/>
      <c r="I15" s="2"/>
      <c r="J15" s="2"/>
      <c r="K15" s="2"/>
      <c r="L15" s="2"/>
      <c r="M15" s="2"/>
      <c r="N15" s="2"/>
      <c r="O15" s="2"/>
      <c r="P15" s="2"/>
      <c r="Q15" s="2"/>
    </row>
    <row r="16" spans="1:17" x14ac:dyDescent="0.3">
      <c r="A16" s="2"/>
      <c r="B16" s="2"/>
      <c r="C16" s="2"/>
      <c r="D16" s="2"/>
      <c r="E16" s="2"/>
      <c r="F16" s="2"/>
      <c r="G16" s="2"/>
      <c r="H16" s="15"/>
      <c r="I16" s="2"/>
      <c r="J16" s="2"/>
      <c r="K16" s="2"/>
      <c r="L16" s="2"/>
      <c r="M16" s="2"/>
      <c r="N16" s="2"/>
      <c r="O16" s="15"/>
      <c r="Q16" s="2"/>
    </row>
    <row r="17" spans="1:17" x14ac:dyDescent="0.3">
      <c r="A17" s="5" t="s">
        <v>14</v>
      </c>
      <c r="B17" s="5"/>
      <c r="C17" s="5"/>
      <c r="D17" s="5"/>
      <c r="E17" s="5"/>
      <c r="F17" s="5"/>
      <c r="G17" s="5"/>
      <c r="H17" s="5"/>
      <c r="I17" s="5"/>
      <c r="J17" s="5"/>
      <c r="K17" s="5"/>
      <c r="L17" s="6"/>
      <c r="M17" s="6"/>
      <c r="N17" s="6"/>
      <c r="O17" s="6"/>
      <c r="P17" s="2"/>
      <c r="Q17" s="2"/>
    </row>
    <row r="18" spans="1:17" x14ac:dyDescent="0.3">
      <c r="A18" s="7"/>
      <c r="B18" s="8">
        <v>2006</v>
      </c>
      <c r="C18" s="8">
        <v>2007</v>
      </c>
      <c r="D18" s="8">
        <v>2008</v>
      </c>
      <c r="E18" s="8">
        <v>2009</v>
      </c>
      <c r="F18" s="8">
        <v>2010</v>
      </c>
      <c r="G18" s="8">
        <v>2011</v>
      </c>
      <c r="H18" s="8">
        <v>2012</v>
      </c>
      <c r="I18" s="8">
        <v>2013</v>
      </c>
      <c r="J18" s="8">
        <v>2014</v>
      </c>
      <c r="K18" s="9">
        <v>2015</v>
      </c>
      <c r="L18" s="8">
        <v>2016</v>
      </c>
      <c r="M18" s="9">
        <v>2017</v>
      </c>
      <c r="N18" s="8">
        <v>2018</v>
      </c>
      <c r="O18" s="8">
        <v>2019</v>
      </c>
      <c r="P18" s="2"/>
      <c r="Q18" s="2"/>
    </row>
    <row r="19" spans="1:17" x14ac:dyDescent="0.3">
      <c r="A19" s="7" t="s">
        <v>15</v>
      </c>
      <c r="B19" s="7">
        <v>44435</v>
      </c>
      <c r="C19" s="7">
        <v>43111</v>
      </c>
      <c r="D19" s="7">
        <v>41803</v>
      </c>
      <c r="E19" s="7">
        <v>46035</v>
      </c>
      <c r="F19" s="7">
        <v>50087</v>
      </c>
      <c r="G19" s="7">
        <v>48424</v>
      </c>
      <c r="H19" s="7">
        <v>42553</v>
      </c>
      <c r="I19" s="7">
        <v>47832</v>
      </c>
      <c r="J19" s="7">
        <v>49003</v>
      </c>
      <c r="K19" s="7">
        <v>48165</v>
      </c>
      <c r="L19" s="16">
        <v>55878</v>
      </c>
      <c r="M19" s="7">
        <v>54545</v>
      </c>
      <c r="N19" s="5">
        <v>55144</v>
      </c>
      <c r="O19" s="5">
        <v>48771</v>
      </c>
      <c r="P19" s="2"/>
      <c r="Q19" s="2"/>
    </row>
    <row r="20" spans="1:17" x14ac:dyDescent="0.3">
      <c r="A20" s="10" t="s">
        <v>11</v>
      </c>
      <c r="B20" s="10" t="s">
        <v>43</v>
      </c>
      <c r="C20" s="13">
        <f t="shared" ref="C20:O20" si="3">+((C19-B19)/B19)*100</f>
        <v>-2.9796331720490605</v>
      </c>
      <c r="D20" s="13">
        <f t="shared" si="3"/>
        <v>-3.0340284382176246</v>
      </c>
      <c r="E20" s="13">
        <f t="shared" si="3"/>
        <v>10.123675334306151</v>
      </c>
      <c r="F20" s="13">
        <f t="shared" si="3"/>
        <v>8.8019984794178345</v>
      </c>
      <c r="G20" s="13">
        <f t="shared" si="3"/>
        <v>-3.3202228123065862</v>
      </c>
      <c r="H20" s="13">
        <f t="shared" si="3"/>
        <v>-12.124153312407071</v>
      </c>
      <c r="I20" s="13">
        <f t="shared" si="3"/>
        <v>12.405705825676215</v>
      </c>
      <c r="J20" s="13">
        <f t="shared" si="3"/>
        <v>2.4481518648603444</v>
      </c>
      <c r="K20" s="13">
        <f t="shared" si="3"/>
        <v>-1.7100993816705101</v>
      </c>
      <c r="L20" s="13">
        <f t="shared" si="3"/>
        <v>16.013702896293989</v>
      </c>
      <c r="M20" s="13">
        <f t="shared" si="3"/>
        <v>-2.385554243172626</v>
      </c>
      <c r="N20" s="13">
        <f t="shared" si="3"/>
        <v>1.0981758181318177</v>
      </c>
      <c r="O20" s="13">
        <f t="shared" si="3"/>
        <v>-11.557014362396634</v>
      </c>
      <c r="P20" s="2"/>
      <c r="Q20" s="2"/>
    </row>
    <row r="21" spans="1:17" x14ac:dyDescent="0.3">
      <c r="A21" s="10" t="s">
        <v>16</v>
      </c>
      <c r="B21" s="10">
        <v>7730</v>
      </c>
      <c r="C21" s="10">
        <v>9088</v>
      </c>
      <c r="D21" s="10">
        <v>9479</v>
      </c>
      <c r="E21" s="10">
        <v>5616</v>
      </c>
      <c r="F21" s="10">
        <v>4350</v>
      </c>
      <c r="G21" s="10">
        <v>4446</v>
      </c>
      <c r="H21" s="10">
        <v>8297</v>
      </c>
      <c r="I21" s="10">
        <v>5231</v>
      </c>
      <c r="J21" s="10">
        <v>4084</v>
      </c>
      <c r="K21" s="10">
        <v>4549</v>
      </c>
      <c r="L21" s="10">
        <v>1973</v>
      </c>
      <c r="M21" s="17">
        <v>3072</v>
      </c>
      <c r="N21" s="10">
        <v>2994</v>
      </c>
      <c r="O21" s="10">
        <v>7035</v>
      </c>
      <c r="P21" s="2"/>
      <c r="Q21" s="2"/>
    </row>
    <row r="22" spans="1:17" x14ac:dyDescent="0.3">
      <c r="A22" s="10" t="s">
        <v>17</v>
      </c>
      <c r="B22" s="10">
        <v>2284</v>
      </c>
      <c r="C22" s="10">
        <v>1591</v>
      </c>
      <c r="D22" s="10">
        <v>40</v>
      </c>
      <c r="E22" s="10">
        <v>827</v>
      </c>
      <c r="F22" s="10">
        <v>1718</v>
      </c>
      <c r="G22" s="10">
        <v>1635</v>
      </c>
      <c r="H22" s="10">
        <v>403</v>
      </c>
      <c r="I22" s="10">
        <v>2450</v>
      </c>
      <c r="J22" s="10">
        <v>3184</v>
      </c>
      <c r="K22" s="10">
        <v>2283</v>
      </c>
      <c r="L22" s="10">
        <v>7055</v>
      </c>
      <c r="M22" s="17">
        <v>5756</v>
      </c>
      <c r="N22" s="10">
        <v>5650</v>
      </c>
      <c r="O22" s="10">
        <v>3640</v>
      </c>
      <c r="P22" s="2"/>
      <c r="Q22" s="2"/>
    </row>
    <row r="23" spans="1:17" x14ac:dyDescent="0.3">
      <c r="A23" s="7" t="s">
        <v>18</v>
      </c>
      <c r="B23" s="7">
        <v>49173</v>
      </c>
      <c r="C23" s="7">
        <v>50059</v>
      </c>
      <c r="D23" s="7">
        <v>50595</v>
      </c>
      <c r="E23" s="7">
        <v>49884</v>
      </c>
      <c r="F23" s="7">
        <v>52198</v>
      </c>
      <c r="G23" s="7">
        <v>50499</v>
      </c>
      <c r="H23" s="7">
        <v>49060</v>
      </c>
      <c r="I23" s="7">
        <v>49150</v>
      </c>
      <c r="J23" s="7">
        <v>48825</v>
      </c>
      <c r="K23" s="7">
        <v>48964</v>
      </c>
      <c r="L23" s="7">
        <v>49274</v>
      </c>
      <c r="M23" s="7">
        <v>49638</v>
      </c>
      <c r="N23" s="7">
        <v>50905</v>
      </c>
      <c r="O23" s="7">
        <v>50345</v>
      </c>
      <c r="P23" s="2"/>
      <c r="Q23" s="2"/>
    </row>
    <row r="24" spans="1:17" x14ac:dyDescent="0.3">
      <c r="A24" s="10" t="s">
        <v>11</v>
      </c>
      <c r="B24" s="10" t="s">
        <v>43</v>
      </c>
      <c r="C24" s="13">
        <f t="shared" ref="C24:O24" si="4">+((C23-B23)/B23)*100</f>
        <v>1.8018018018018018</v>
      </c>
      <c r="D24" s="13">
        <f t="shared" si="4"/>
        <v>1.0707365308935457</v>
      </c>
      <c r="E24" s="13">
        <f t="shared" si="4"/>
        <v>-1.4052772013044768</v>
      </c>
      <c r="F24" s="13">
        <f t="shared" si="4"/>
        <v>4.6387619276722001</v>
      </c>
      <c r="G24" s="13">
        <f t="shared" si="4"/>
        <v>-3.2549139813785968</v>
      </c>
      <c r="H24" s="13">
        <f t="shared" si="4"/>
        <v>-2.8495613774530191</v>
      </c>
      <c r="I24" s="13">
        <f t="shared" si="4"/>
        <v>0.18344883815735832</v>
      </c>
      <c r="J24" s="13">
        <f t="shared" si="4"/>
        <v>-0.66124109867751779</v>
      </c>
      <c r="K24" s="13">
        <f t="shared" si="4"/>
        <v>0.28469022017409112</v>
      </c>
      <c r="L24" s="13">
        <f t="shared" si="4"/>
        <v>0.6331182092966261</v>
      </c>
      <c r="M24" s="13">
        <f t="shared" si="4"/>
        <v>0.7387263059625766</v>
      </c>
      <c r="N24" s="13">
        <f t="shared" si="4"/>
        <v>2.5524799548732826</v>
      </c>
      <c r="O24" s="13">
        <f t="shared" si="4"/>
        <v>-1.1000883999607112</v>
      </c>
      <c r="P24" s="2"/>
      <c r="Q24" s="2"/>
    </row>
    <row r="25" spans="1:17" x14ac:dyDescent="0.3">
      <c r="A25" s="14" t="s">
        <v>19</v>
      </c>
      <c r="B25" s="2"/>
      <c r="C25" s="2"/>
      <c r="D25" s="2"/>
      <c r="E25" s="2"/>
      <c r="F25" s="2"/>
      <c r="G25" s="2"/>
      <c r="H25" s="2"/>
      <c r="I25" s="2"/>
      <c r="J25" s="2"/>
      <c r="K25" s="2"/>
      <c r="L25" s="2"/>
      <c r="M25" s="2"/>
      <c r="N25" s="2"/>
      <c r="O25" s="2"/>
      <c r="P25" s="2"/>
      <c r="Q25" s="2"/>
    </row>
    <row r="26" spans="1:17" x14ac:dyDescent="0.3">
      <c r="A26" s="2"/>
      <c r="B26" s="2"/>
      <c r="C26" s="2"/>
      <c r="D26" s="2"/>
      <c r="E26" s="2"/>
      <c r="F26" s="2"/>
      <c r="G26" s="2"/>
      <c r="H26" s="2"/>
      <c r="I26" s="2"/>
      <c r="J26" s="2"/>
      <c r="K26" s="2"/>
      <c r="L26" s="2"/>
      <c r="M26" s="2"/>
      <c r="N26" s="2"/>
      <c r="O26" s="2"/>
      <c r="P26" s="2"/>
      <c r="Q26" s="2"/>
    </row>
    <row r="27" spans="1:17" x14ac:dyDescent="0.3">
      <c r="A27" s="18" t="s">
        <v>20</v>
      </c>
      <c r="B27" s="2"/>
      <c r="C27" s="2"/>
      <c r="D27" s="2"/>
      <c r="E27" s="2"/>
      <c r="F27" s="2"/>
      <c r="G27" s="2"/>
      <c r="H27" s="2"/>
      <c r="I27" s="2"/>
      <c r="J27" s="2"/>
      <c r="K27" s="2"/>
      <c r="L27" s="2"/>
      <c r="M27" s="2"/>
      <c r="N27" s="2"/>
      <c r="O27" s="2"/>
      <c r="P27" s="2"/>
      <c r="Q27" s="2"/>
    </row>
    <row r="28" spans="1:17" x14ac:dyDescent="0.3">
      <c r="A28" s="7"/>
      <c r="B28" s="24" t="s">
        <v>21</v>
      </c>
      <c r="C28" s="24" t="s">
        <v>22</v>
      </c>
      <c r="D28" s="7" t="s">
        <v>10</v>
      </c>
      <c r="E28" s="3"/>
      <c r="F28" s="2"/>
      <c r="G28" s="2"/>
      <c r="H28" s="2"/>
      <c r="I28" s="2"/>
      <c r="J28" s="2"/>
      <c r="K28" s="2"/>
      <c r="L28" s="2"/>
      <c r="M28" s="2"/>
      <c r="N28" s="2"/>
      <c r="O28" s="2"/>
      <c r="P28" s="2"/>
      <c r="Q28" s="2"/>
    </row>
    <row r="29" spans="1:17" x14ac:dyDescent="0.3">
      <c r="A29" s="11" t="s">
        <v>23</v>
      </c>
      <c r="B29" s="11" t="s">
        <v>71</v>
      </c>
      <c r="C29" s="11" t="s">
        <v>71</v>
      </c>
      <c r="D29" s="11" t="s">
        <v>71</v>
      </c>
      <c r="E29" s="2"/>
      <c r="F29" s="2"/>
      <c r="G29" s="2"/>
      <c r="H29" s="2"/>
      <c r="I29" s="2"/>
      <c r="J29" s="2"/>
      <c r="K29" s="2"/>
      <c r="L29" s="2"/>
      <c r="M29" s="2"/>
      <c r="N29" s="2"/>
      <c r="O29" s="2"/>
      <c r="P29" s="2"/>
      <c r="Q29" s="2"/>
    </row>
    <row r="30" spans="1:17" x14ac:dyDescent="0.3">
      <c r="A30" s="11" t="s">
        <v>24</v>
      </c>
      <c r="B30" s="11" t="s">
        <v>71</v>
      </c>
      <c r="C30" s="11" t="s">
        <v>71</v>
      </c>
      <c r="D30" s="11" t="s">
        <v>71</v>
      </c>
      <c r="E30" s="2"/>
      <c r="F30" s="2"/>
      <c r="G30" s="2"/>
      <c r="H30" s="2"/>
      <c r="I30" s="2"/>
      <c r="J30" s="2"/>
      <c r="K30" s="2"/>
      <c r="L30" s="2"/>
      <c r="M30" s="2"/>
      <c r="N30" s="2"/>
      <c r="O30" s="2"/>
      <c r="P30" s="2"/>
      <c r="Q30" s="2"/>
    </row>
    <row r="31" spans="1:17" x14ac:dyDescent="0.3">
      <c r="A31" s="11" t="s">
        <v>2</v>
      </c>
      <c r="B31" s="11" t="s">
        <v>71</v>
      </c>
      <c r="C31" s="11" t="s">
        <v>71</v>
      </c>
      <c r="D31" s="11" t="s">
        <v>71</v>
      </c>
      <c r="E31" s="2"/>
      <c r="F31" s="2"/>
      <c r="G31" s="2"/>
      <c r="H31" s="2"/>
      <c r="I31" s="2"/>
      <c r="J31" s="2"/>
      <c r="K31" s="2"/>
      <c r="L31" s="2"/>
      <c r="M31" s="2"/>
      <c r="N31" s="2"/>
      <c r="O31" s="2"/>
      <c r="P31" s="2"/>
      <c r="Q31" s="2"/>
    </row>
    <row r="32" spans="1:17" x14ac:dyDescent="0.3">
      <c r="A32" s="11" t="s">
        <v>8</v>
      </c>
      <c r="B32" s="11" t="s">
        <v>71</v>
      </c>
      <c r="C32" s="11" t="s">
        <v>71</v>
      </c>
      <c r="D32" s="11" t="s">
        <v>71</v>
      </c>
      <c r="E32" s="2"/>
      <c r="F32" s="2"/>
      <c r="G32" s="2"/>
      <c r="H32" s="2"/>
      <c r="I32" s="2"/>
      <c r="J32" s="2"/>
      <c r="K32" s="2"/>
      <c r="L32" s="2"/>
      <c r="M32" s="2"/>
      <c r="N32" s="2"/>
      <c r="O32" s="2"/>
      <c r="P32" s="2"/>
      <c r="Q32" s="2"/>
    </row>
    <row r="33" spans="1:17" x14ac:dyDescent="0.3">
      <c r="A33" s="11" t="s">
        <v>9</v>
      </c>
      <c r="B33" s="11" t="s">
        <v>71</v>
      </c>
      <c r="C33" s="11" t="s">
        <v>71</v>
      </c>
      <c r="D33" s="11" t="s">
        <v>71</v>
      </c>
      <c r="E33" s="2"/>
      <c r="F33" s="2"/>
      <c r="G33" s="2"/>
      <c r="H33" s="2"/>
      <c r="I33" s="2"/>
      <c r="J33" s="2"/>
      <c r="K33" s="2"/>
      <c r="L33" s="2"/>
      <c r="M33" s="2"/>
      <c r="N33" s="2"/>
      <c r="O33" s="2"/>
      <c r="P33" s="2"/>
      <c r="Q33" s="2"/>
    </row>
    <row r="34" spans="1:17" x14ac:dyDescent="0.3">
      <c r="A34" s="11" t="s">
        <v>7</v>
      </c>
      <c r="B34" s="11" t="s">
        <v>71</v>
      </c>
      <c r="C34" s="11" t="s">
        <v>71</v>
      </c>
      <c r="D34" s="11" t="s">
        <v>71</v>
      </c>
      <c r="E34" s="2"/>
      <c r="F34" s="2"/>
      <c r="G34" s="2"/>
      <c r="H34" s="2"/>
      <c r="I34" s="2"/>
      <c r="J34" s="2"/>
      <c r="K34" s="2"/>
      <c r="L34" s="2"/>
      <c r="M34" s="2"/>
      <c r="N34" s="2"/>
      <c r="O34" s="2"/>
      <c r="P34" s="2"/>
      <c r="Q34" s="2"/>
    </row>
    <row r="35" spans="1:17" x14ac:dyDescent="0.3">
      <c r="A35" s="11" t="s">
        <v>25</v>
      </c>
      <c r="B35" s="11" t="s">
        <v>71</v>
      </c>
      <c r="C35" s="11" t="s">
        <v>71</v>
      </c>
      <c r="D35" s="11" t="s">
        <v>71</v>
      </c>
      <c r="E35" s="2"/>
      <c r="F35" s="2"/>
      <c r="G35" s="2"/>
      <c r="H35" s="2"/>
      <c r="I35" s="2"/>
      <c r="J35" s="2"/>
      <c r="K35" s="2"/>
      <c r="L35" s="2"/>
      <c r="M35" s="2"/>
      <c r="N35" s="2"/>
      <c r="O35" s="2"/>
      <c r="P35" s="2"/>
      <c r="Q35" s="2"/>
    </row>
    <row r="36" spans="1:17" x14ac:dyDescent="0.3">
      <c r="A36" s="11" t="s">
        <v>26</v>
      </c>
      <c r="B36" s="11" t="s">
        <v>71</v>
      </c>
      <c r="C36" s="11" t="s">
        <v>71</v>
      </c>
      <c r="D36" s="11" t="s">
        <v>71</v>
      </c>
      <c r="E36" s="2"/>
      <c r="F36" s="2"/>
      <c r="G36" s="2"/>
      <c r="H36" s="2"/>
      <c r="I36" s="2"/>
      <c r="J36" s="2"/>
      <c r="K36" s="2"/>
      <c r="L36" s="2"/>
      <c r="M36" s="2"/>
      <c r="N36" s="2"/>
      <c r="O36" s="2"/>
      <c r="P36" s="2"/>
      <c r="Q36" s="2"/>
    </row>
    <row r="37" spans="1:17" x14ac:dyDescent="0.3">
      <c r="A37" s="24" t="s">
        <v>10</v>
      </c>
      <c r="B37" s="24" t="s">
        <v>71</v>
      </c>
      <c r="C37" s="24" t="s">
        <v>71</v>
      </c>
      <c r="D37" s="24" t="s">
        <v>71</v>
      </c>
      <c r="E37" s="2"/>
      <c r="F37" s="2"/>
      <c r="G37" s="2"/>
      <c r="H37" s="2"/>
      <c r="I37" s="2"/>
      <c r="J37" s="2"/>
      <c r="K37" s="2"/>
      <c r="L37" s="2"/>
      <c r="M37" s="2"/>
      <c r="N37" s="2"/>
      <c r="O37" s="2"/>
      <c r="P37" s="2"/>
      <c r="Q37" s="2"/>
    </row>
    <row r="38" spans="1:17" x14ac:dyDescent="0.3">
      <c r="A38" s="14" t="s">
        <v>27</v>
      </c>
      <c r="B38" s="2"/>
      <c r="C38" s="2"/>
      <c r="D38" s="2"/>
      <c r="E38" s="2"/>
      <c r="F38" s="2"/>
      <c r="G38" s="2"/>
      <c r="H38" s="2"/>
      <c r="I38" s="2"/>
      <c r="J38" s="2"/>
      <c r="K38" s="2"/>
      <c r="L38" s="2"/>
      <c r="M38" s="2"/>
      <c r="N38" s="2"/>
      <c r="O38" s="2"/>
      <c r="P38" s="2"/>
      <c r="Q38" s="2"/>
    </row>
    <row r="39" spans="1:17" x14ac:dyDescent="0.3">
      <c r="A39" s="2"/>
      <c r="B39" s="2"/>
      <c r="C39" s="2"/>
      <c r="D39" s="2"/>
      <c r="E39" s="2"/>
      <c r="F39" s="2"/>
      <c r="G39" s="2"/>
      <c r="H39" s="2"/>
      <c r="I39" s="2"/>
      <c r="J39" s="2"/>
      <c r="K39" s="2"/>
      <c r="L39" s="2"/>
      <c r="M39" s="2"/>
      <c r="N39" s="2"/>
      <c r="O39" s="2"/>
      <c r="P39" s="2"/>
      <c r="Q39" s="2"/>
    </row>
    <row r="40" spans="1:17" x14ac:dyDescent="0.3">
      <c r="A40" s="18" t="s">
        <v>28</v>
      </c>
      <c r="B40" s="2"/>
      <c r="C40" s="2"/>
      <c r="D40" s="2"/>
      <c r="E40" s="2"/>
      <c r="F40" s="2"/>
      <c r="G40" s="2"/>
      <c r="H40" s="2"/>
      <c r="I40" s="2"/>
      <c r="J40" s="2"/>
      <c r="K40" s="2"/>
      <c r="L40" s="2"/>
      <c r="M40" s="2"/>
      <c r="N40" s="2"/>
      <c r="O40" s="2"/>
      <c r="P40" s="2"/>
      <c r="Q40" s="2"/>
    </row>
    <row r="41" spans="1:17" x14ac:dyDescent="0.3">
      <c r="A41" s="7" t="s">
        <v>29</v>
      </c>
      <c r="B41" s="8">
        <v>2020</v>
      </c>
      <c r="C41" s="8">
        <v>2021</v>
      </c>
      <c r="D41" s="8">
        <v>2022</v>
      </c>
      <c r="E41" s="8">
        <v>2023</v>
      </c>
      <c r="F41" s="8">
        <v>2024</v>
      </c>
      <c r="G41" s="8">
        <v>2025</v>
      </c>
      <c r="H41" s="8">
        <v>2026</v>
      </c>
      <c r="I41" s="8">
        <v>2027</v>
      </c>
      <c r="J41" s="8">
        <v>2028</v>
      </c>
      <c r="K41" s="8">
        <v>2029</v>
      </c>
      <c r="L41" s="8">
        <v>2023</v>
      </c>
      <c r="M41" s="2"/>
      <c r="N41" s="2"/>
      <c r="O41" s="2"/>
      <c r="P41" s="2"/>
      <c r="Q41" s="2"/>
    </row>
    <row r="42" spans="1:17" x14ac:dyDescent="0.3">
      <c r="A42" s="12" t="s">
        <v>30</v>
      </c>
      <c r="B42" s="12">
        <v>50528</v>
      </c>
      <c r="C42" s="12">
        <v>50642.67826998017</v>
      </c>
      <c r="D42" s="12">
        <v>50757.616813583001</v>
      </c>
      <c r="E42" s="12">
        <v>50872.8162215251</v>
      </c>
      <c r="F42" s="12">
        <v>50988.27708586376</v>
      </c>
      <c r="G42" s="12">
        <v>51104</v>
      </c>
      <c r="H42" s="12">
        <v>51197.060455810715</v>
      </c>
      <c r="I42" s="12">
        <v>51290.290374842232</v>
      </c>
      <c r="J42" s="10">
        <v>51383.690065687311</v>
      </c>
      <c r="K42" s="10">
        <v>51477.259837500664</v>
      </c>
      <c r="L42" s="10">
        <v>51571</v>
      </c>
      <c r="M42" s="15"/>
      <c r="N42" s="2"/>
      <c r="O42" s="2"/>
      <c r="P42" s="2"/>
      <c r="Q42" s="4"/>
    </row>
    <row r="43" spans="1:17" x14ac:dyDescent="0.3">
      <c r="A43" s="10" t="s">
        <v>31</v>
      </c>
      <c r="B43" s="10">
        <v>50855</v>
      </c>
      <c r="C43" s="12">
        <v>51176.313988617614</v>
      </c>
      <c r="D43" s="12">
        <v>51499.658115457256</v>
      </c>
      <c r="E43" s="12">
        <v>51825.045207415198</v>
      </c>
      <c r="F43" s="12">
        <v>52152.488172431084</v>
      </c>
      <c r="G43" s="10">
        <v>52482</v>
      </c>
      <c r="H43" s="12">
        <v>52805.389959450375</v>
      </c>
      <c r="I43" s="12">
        <v>53130.77262241573</v>
      </c>
      <c r="J43" s="10">
        <v>53458.160267778519</v>
      </c>
      <c r="K43" s="10">
        <v>53787.565250082705</v>
      </c>
      <c r="L43" s="10">
        <v>54119</v>
      </c>
      <c r="M43" s="15"/>
      <c r="N43" s="2"/>
      <c r="O43" s="2"/>
      <c r="P43" s="2"/>
      <c r="Q43" s="2"/>
    </row>
    <row r="44" spans="1:17" x14ac:dyDescent="0.3">
      <c r="A44" s="10" t="s">
        <v>32</v>
      </c>
      <c r="B44" s="10">
        <v>50833</v>
      </c>
      <c r="C44" s="12">
        <v>51130.301999048737</v>
      </c>
      <c r="D44" s="12">
        <v>51429.342799243153</v>
      </c>
      <c r="E44" s="12">
        <v>51730.132570139569</v>
      </c>
      <c r="F44" s="12">
        <v>52032.681540772006</v>
      </c>
      <c r="G44" s="10">
        <v>52337</v>
      </c>
      <c r="H44" s="12">
        <v>53675.376393949438</v>
      </c>
      <c r="I44" s="12">
        <v>55047.978123166111</v>
      </c>
      <c r="J44" s="10">
        <v>56455.680407490603</v>
      </c>
      <c r="K44" s="10">
        <v>57899.380848129906</v>
      </c>
      <c r="L44" s="10">
        <v>59380</v>
      </c>
      <c r="M44" s="15"/>
      <c r="N44" s="2"/>
      <c r="O44" s="3"/>
      <c r="P44" s="2"/>
      <c r="Q44" s="2"/>
    </row>
    <row r="45" spans="1:17" x14ac:dyDescent="0.3">
      <c r="A45" s="10" t="s">
        <v>33</v>
      </c>
      <c r="B45" s="10">
        <v>51342</v>
      </c>
      <c r="C45" s="12">
        <v>51835.039276257405</v>
      </c>
      <c r="D45" s="12">
        <v>52332.813228373416</v>
      </c>
      <c r="E45" s="12">
        <v>52835.367323629369</v>
      </c>
      <c r="F45" s="12">
        <v>53342.747465930726</v>
      </c>
      <c r="G45" s="10">
        <v>53855</v>
      </c>
      <c r="H45" s="12">
        <v>54402.552126726201</v>
      </c>
      <c r="I45" s="12">
        <v>54955.671300736445</v>
      </c>
      <c r="J45" s="10">
        <v>55514.414123062772</v>
      </c>
      <c r="K45" s="10">
        <v>56078.837770208665</v>
      </c>
      <c r="L45" s="10">
        <v>56649</v>
      </c>
      <c r="M45" s="15"/>
      <c r="N45" s="2"/>
      <c r="O45" s="2"/>
      <c r="P45" s="2"/>
      <c r="Q45" s="2"/>
    </row>
    <row r="46" spans="1:17" x14ac:dyDescent="0.3">
      <c r="A46" s="10" t="s">
        <v>34</v>
      </c>
      <c r="B46" s="10">
        <v>51375</v>
      </c>
      <c r="C46" s="12">
        <v>51931.224673271528</v>
      </c>
      <c r="D46" s="12">
        <v>52493.471456268722</v>
      </c>
      <c r="E46" s="12">
        <v>53061.805548914002</v>
      </c>
      <c r="F46" s="12">
        <v>53636.292857033557</v>
      </c>
      <c r="G46" s="10">
        <v>54217</v>
      </c>
      <c r="H46" s="12">
        <v>54847.561162193233</v>
      </c>
      <c r="I46" s="12">
        <v>55485.455953677396</v>
      </c>
      <c r="J46" s="10">
        <v>56130.769666921806</v>
      </c>
      <c r="K46" s="10">
        <v>56783.588586374644</v>
      </c>
      <c r="L46" s="10">
        <v>57444</v>
      </c>
      <c r="M46" s="15"/>
      <c r="N46" s="2"/>
      <c r="O46" s="2"/>
      <c r="P46" s="2"/>
      <c r="Q46" s="2"/>
    </row>
    <row r="47" spans="1:17" x14ac:dyDescent="0.3">
      <c r="A47" s="19" t="s">
        <v>35</v>
      </c>
      <c r="B47" s="20"/>
      <c r="C47" s="20"/>
      <c r="D47" s="20"/>
      <c r="E47" s="20"/>
      <c r="F47" s="20"/>
      <c r="G47" s="20"/>
      <c r="H47" s="20"/>
      <c r="I47" s="20"/>
      <c r="J47" s="20"/>
      <c r="K47" s="20"/>
      <c r="L47" s="20"/>
      <c r="M47" s="2"/>
      <c r="N47" s="2"/>
      <c r="O47" s="2"/>
      <c r="P47" s="2"/>
      <c r="Q47" s="2"/>
    </row>
    <row r="48" spans="1:17" x14ac:dyDescent="0.3">
      <c r="A48" s="14" t="s">
        <v>36</v>
      </c>
      <c r="B48" s="2"/>
      <c r="C48" s="2"/>
      <c r="D48" s="2"/>
      <c r="E48" s="2"/>
      <c r="F48" s="2"/>
      <c r="G48" s="2"/>
      <c r="H48" s="2"/>
      <c r="I48" s="2"/>
      <c r="J48" s="2"/>
      <c r="K48" s="2"/>
      <c r="L48" s="2"/>
      <c r="M48" s="2"/>
      <c r="N48" s="2"/>
      <c r="O48" s="2"/>
      <c r="P48" s="2"/>
      <c r="Q48" s="2"/>
    </row>
    <row r="49" spans="1:17" x14ac:dyDescent="0.3">
      <c r="A49" s="2"/>
      <c r="B49" s="2"/>
      <c r="C49" s="2"/>
      <c r="D49" s="2"/>
      <c r="E49" s="2"/>
      <c r="F49" s="2"/>
      <c r="G49" s="2"/>
      <c r="H49" s="2"/>
      <c r="I49" s="2"/>
      <c r="J49" s="2"/>
      <c r="K49" s="2"/>
      <c r="L49" s="2"/>
      <c r="M49" s="2"/>
      <c r="N49" s="2"/>
      <c r="O49" s="2"/>
      <c r="P49" s="2"/>
      <c r="Q49" s="2"/>
    </row>
    <row r="50" spans="1:17" x14ac:dyDescent="0.3">
      <c r="A50" s="2"/>
      <c r="B50" s="2"/>
      <c r="C50" s="2"/>
      <c r="D50" s="2"/>
      <c r="E50" s="2"/>
      <c r="F50" s="2"/>
      <c r="G50" s="2"/>
      <c r="H50" s="2"/>
      <c r="I50" s="2"/>
      <c r="J50" s="2"/>
      <c r="K50" s="2"/>
      <c r="L50" s="2"/>
      <c r="M50" s="2"/>
      <c r="N50" s="2"/>
      <c r="O50" s="2"/>
      <c r="P50" s="2"/>
      <c r="Q50" s="2"/>
    </row>
    <row r="51" spans="1:17" x14ac:dyDescent="0.3">
      <c r="A51" s="5" t="s">
        <v>37</v>
      </c>
      <c r="B51" s="5"/>
      <c r="C51" s="5"/>
      <c r="D51" s="5"/>
      <c r="E51" s="5"/>
      <c r="F51" s="5"/>
      <c r="G51" s="5"/>
      <c r="H51" s="5"/>
      <c r="I51" s="5"/>
      <c r="J51" s="5"/>
      <c r="K51" s="5"/>
      <c r="L51" s="5"/>
      <c r="M51" s="5"/>
      <c r="N51" s="2"/>
      <c r="O51" s="2"/>
      <c r="P51" s="2"/>
      <c r="Q51" s="2"/>
    </row>
    <row r="52" spans="1:17" x14ac:dyDescent="0.3">
      <c r="A52" s="7" t="s">
        <v>38</v>
      </c>
      <c r="B52" s="8">
        <v>2005</v>
      </c>
      <c r="C52" s="8">
        <v>2006</v>
      </c>
      <c r="D52" s="8">
        <v>2007</v>
      </c>
      <c r="E52" s="8">
        <v>2008</v>
      </c>
      <c r="F52" s="8">
        <v>2009</v>
      </c>
      <c r="G52" s="8">
        <v>2010</v>
      </c>
      <c r="H52" s="8">
        <v>2011</v>
      </c>
      <c r="I52" s="8">
        <v>2012</v>
      </c>
      <c r="J52" s="8">
        <v>2013</v>
      </c>
      <c r="K52" s="8">
        <v>2014</v>
      </c>
      <c r="L52" s="9">
        <v>2015</v>
      </c>
      <c r="M52" s="8">
        <v>2016</v>
      </c>
      <c r="N52" s="9">
        <v>2017</v>
      </c>
      <c r="O52" s="8">
        <v>2018</v>
      </c>
      <c r="P52" s="8">
        <v>2019</v>
      </c>
      <c r="Q52" s="2"/>
    </row>
    <row r="53" spans="1:17" x14ac:dyDescent="0.3">
      <c r="A53" s="10" t="s">
        <v>39</v>
      </c>
      <c r="B53" s="21" t="s">
        <v>71</v>
      </c>
      <c r="C53" s="21" t="s">
        <v>71</v>
      </c>
      <c r="D53" s="21" t="s">
        <v>71</v>
      </c>
      <c r="E53" s="21" t="s">
        <v>71</v>
      </c>
      <c r="F53" s="21" t="s">
        <v>71</v>
      </c>
      <c r="G53" s="21" t="s">
        <v>71</v>
      </c>
      <c r="H53" s="21" t="s">
        <v>71</v>
      </c>
      <c r="I53" s="21" t="s">
        <v>71</v>
      </c>
      <c r="J53" s="21" t="s">
        <v>71</v>
      </c>
      <c r="K53" s="21" t="s">
        <v>71</v>
      </c>
      <c r="L53" s="21" t="s">
        <v>71</v>
      </c>
      <c r="M53" s="21" t="s">
        <v>71</v>
      </c>
      <c r="N53" s="21" t="s">
        <v>71</v>
      </c>
      <c r="O53" s="21" t="s">
        <v>71</v>
      </c>
      <c r="P53" s="21" t="s">
        <v>71</v>
      </c>
      <c r="Q53" s="2"/>
    </row>
    <row r="54" spans="1:17" x14ac:dyDescent="0.3">
      <c r="A54" s="10" t="s">
        <v>40</v>
      </c>
      <c r="B54" s="21" t="s">
        <v>71</v>
      </c>
      <c r="C54" s="21" t="s">
        <v>71</v>
      </c>
      <c r="D54" s="21" t="s">
        <v>71</v>
      </c>
      <c r="E54" s="21" t="s">
        <v>71</v>
      </c>
      <c r="F54" s="21" t="s">
        <v>71</v>
      </c>
      <c r="G54" s="21" t="s">
        <v>71</v>
      </c>
      <c r="H54" s="21" t="s">
        <v>71</v>
      </c>
      <c r="I54" s="21" t="s">
        <v>71</v>
      </c>
      <c r="J54" s="21" t="s">
        <v>71</v>
      </c>
      <c r="K54" s="21" t="s">
        <v>71</v>
      </c>
      <c r="L54" s="21" t="s">
        <v>71</v>
      </c>
      <c r="M54" s="21" t="s">
        <v>71</v>
      </c>
      <c r="N54" s="21" t="s">
        <v>71</v>
      </c>
      <c r="O54" s="21" t="s">
        <v>71</v>
      </c>
      <c r="P54" s="21" t="s">
        <v>71</v>
      </c>
      <c r="Q54" s="2"/>
    </row>
    <row r="55" spans="1:17" x14ac:dyDescent="0.3">
      <c r="A55" s="10" t="s">
        <v>41</v>
      </c>
      <c r="B55" s="21" t="s">
        <v>71</v>
      </c>
      <c r="C55" s="21" t="s">
        <v>71</v>
      </c>
      <c r="D55" s="21" t="s">
        <v>71</v>
      </c>
      <c r="E55" s="21" t="s">
        <v>71</v>
      </c>
      <c r="F55" s="21" t="s">
        <v>71</v>
      </c>
      <c r="G55" s="21" t="s">
        <v>71</v>
      </c>
      <c r="H55" s="21" t="s">
        <v>71</v>
      </c>
      <c r="I55" s="21" t="s">
        <v>71</v>
      </c>
      <c r="J55" s="21" t="s">
        <v>71</v>
      </c>
      <c r="K55" s="21" t="s">
        <v>71</v>
      </c>
      <c r="L55" s="21" t="s">
        <v>71</v>
      </c>
      <c r="M55" s="21" t="s">
        <v>71</v>
      </c>
      <c r="N55" s="21" t="s">
        <v>71</v>
      </c>
      <c r="O55" s="21" t="s">
        <v>71</v>
      </c>
      <c r="P55" s="21" t="s">
        <v>71</v>
      </c>
      <c r="Q55" s="2"/>
    </row>
    <row r="56" spans="1:17" x14ac:dyDescent="0.3">
      <c r="A56" s="7" t="s">
        <v>42</v>
      </c>
      <c r="B56" s="23" t="s">
        <v>71</v>
      </c>
      <c r="C56" s="23" t="s">
        <v>71</v>
      </c>
      <c r="D56" s="23" t="s">
        <v>71</v>
      </c>
      <c r="E56" s="23" t="s">
        <v>71</v>
      </c>
      <c r="F56" s="23" t="s">
        <v>71</v>
      </c>
      <c r="G56" s="23" t="s">
        <v>71</v>
      </c>
      <c r="H56" s="23" t="s">
        <v>71</v>
      </c>
      <c r="I56" s="23" t="s">
        <v>71</v>
      </c>
      <c r="J56" s="23" t="s">
        <v>71</v>
      </c>
      <c r="K56" s="23" t="s">
        <v>71</v>
      </c>
      <c r="L56" s="23" t="s">
        <v>71</v>
      </c>
      <c r="M56" s="23" t="s">
        <v>71</v>
      </c>
      <c r="N56" s="23" t="s">
        <v>71</v>
      </c>
      <c r="O56" s="23" t="s">
        <v>71</v>
      </c>
      <c r="P56" s="23" t="s">
        <v>71</v>
      </c>
      <c r="Q56" s="2"/>
    </row>
    <row r="57" spans="1:17" x14ac:dyDescent="0.3">
      <c r="A57" s="10" t="s">
        <v>11</v>
      </c>
      <c r="B57" s="21" t="s">
        <v>43</v>
      </c>
      <c r="C57" s="29" t="s">
        <v>72</v>
      </c>
      <c r="D57" s="29" t="s">
        <v>72</v>
      </c>
      <c r="E57" s="29" t="s">
        <v>72</v>
      </c>
      <c r="F57" s="29" t="s">
        <v>72</v>
      </c>
      <c r="G57" s="29" t="s">
        <v>72</v>
      </c>
      <c r="H57" s="29" t="s">
        <v>72</v>
      </c>
      <c r="I57" s="29" t="s">
        <v>72</v>
      </c>
      <c r="J57" s="29" t="s">
        <v>72</v>
      </c>
      <c r="K57" s="29" t="s">
        <v>72</v>
      </c>
      <c r="L57" s="29" t="s">
        <v>72</v>
      </c>
      <c r="M57" s="29" t="s">
        <v>72</v>
      </c>
      <c r="N57" s="29" t="s">
        <v>72</v>
      </c>
      <c r="O57" s="29" t="s">
        <v>72</v>
      </c>
      <c r="P57" s="29" t="s">
        <v>72</v>
      </c>
      <c r="Q57" s="2"/>
    </row>
    <row r="58" spans="1:17" x14ac:dyDescent="0.3">
      <c r="A58" s="14" t="s">
        <v>44</v>
      </c>
      <c r="B58" s="2"/>
      <c r="C58" s="2"/>
      <c r="D58" s="2"/>
      <c r="E58" s="2"/>
      <c r="F58" s="2"/>
      <c r="G58" s="2"/>
      <c r="H58" s="2"/>
      <c r="I58" s="2"/>
      <c r="J58" s="2"/>
      <c r="K58" s="2"/>
      <c r="L58" s="2"/>
      <c r="M58" s="2"/>
      <c r="N58" s="2"/>
      <c r="O58" s="2"/>
      <c r="P58" s="2"/>
      <c r="Q58" s="2"/>
    </row>
    <row r="59" spans="1:17" x14ac:dyDescent="0.3">
      <c r="B59" s="2"/>
      <c r="C59" s="2"/>
      <c r="D59" s="2"/>
      <c r="E59" s="2"/>
      <c r="F59" s="2"/>
      <c r="G59" s="2"/>
      <c r="H59" s="2"/>
      <c r="I59" s="2"/>
      <c r="J59" s="2"/>
      <c r="K59" s="2"/>
      <c r="L59" s="2"/>
      <c r="M59" s="2"/>
      <c r="N59" s="2"/>
      <c r="O59" s="2"/>
      <c r="P59" s="2"/>
      <c r="Q59" s="2"/>
    </row>
    <row r="60" spans="1:17" x14ac:dyDescent="0.3">
      <c r="A60" s="2" t="s">
        <v>13</v>
      </c>
      <c r="B60" s="2"/>
      <c r="C60" s="2"/>
      <c r="D60" s="2"/>
      <c r="E60" s="2"/>
      <c r="F60" s="2"/>
      <c r="G60" s="2"/>
      <c r="H60" s="2"/>
      <c r="I60" s="2"/>
      <c r="J60" s="2"/>
      <c r="K60" s="2"/>
      <c r="L60" s="2"/>
      <c r="M60" s="2"/>
      <c r="N60" s="2"/>
      <c r="O60" s="2"/>
      <c r="P60" s="2"/>
      <c r="Q60" s="2"/>
    </row>
    <row r="61" spans="1:17" x14ac:dyDescent="0.3">
      <c r="A61" s="2"/>
      <c r="B61" s="2"/>
      <c r="C61" s="2"/>
      <c r="D61" s="2"/>
      <c r="E61" s="2" t="s">
        <v>13</v>
      </c>
      <c r="F61" s="2"/>
      <c r="G61" s="2"/>
      <c r="H61" s="2"/>
      <c r="I61" s="2"/>
      <c r="J61" s="2"/>
      <c r="K61" s="2"/>
      <c r="L61" s="2"/>
      <c r="M61" s="2"/>
      <c r="N61" s="2"/>
      <c r="O61" s="2"/>
      <c r="P61" s="2"/>
      <c r="Q61" s="2"/>
    </row>
    <row r="62" spans="1:17" x14ac:dyDescent="0.3">
      <c r="A62" s="5" t="s">
        <v>45</v>
      </c>
      <c r="B62" s="5"/>
      <c r="C62" s="5"/>
      <c r="D62" s="5"/>
      <c r="E62" s="5"/>
      <c r="F62" s="5"/>
      <c r="G62" s="5"/>
      <c r="H62" s="5"/>
      <c r="I62" s="5"/>
      <c r="J62" s="5"/>
      <c r="K62" s="5"/>
      <c r="L62" s="5"/>
      <c r="M62" s="5"/>
      <c r="N62" s="2"/>
      <c r="O62" s="2"/>
      <c r="P62" s="2"/>
      <c r="Q62" s="2"/>
    </row>
    <row r="63" spans="1:17" x14ac:dyDescent="0.3">
      <c r="A63" s="7" t="s">
        <v>46</v>
      </c>
      <c r="B63" s="8">
        <v>2005</v>
      </c>
      <c r="C63" s="8">
        <v>2006</v>
      </c>
      <c r="D63" s="8">
        <v>2007</v>
      </c>
      <c r="E63" s="8">
        <v>2008</v>
      </c>
      <c r="F63" s="8">
        <v>2009</v>
      </c>
      <c r="G63" s="8">
        <v>2010</v>
      </c>
      <c r="H63" s="8">
        <v>2011</v>
      </c>
      <c r="I63" s="8">
        <v>2012</v>
      </c>
      <c r="J63" s="8">
        <v>2013</v>
      </c>
      <c r="K63" s="30">
        <v>2014</v>
      </c>
      <c r="L63" s="31">
        <v>2015</v>
      </c>
      <c r="M63" s="30">
        <v>2016</v>
      </c>
      <c r="N63" s="31">
        <v>2017</v>
      </c>
      <c r="O63" s="32">
        <v>2018</v>
      </c>
      <c r="P63" s="22">
        <v>2019</v>
      </c>
      <c r="Q63" s="2"/>
    </row>
    <row r="64" spans="1:17" x14ac:dyDescent="0.3">
      <c r="A64" s="10" t="s">
        <v>47</v>
      </c>
      <c r="B64" s="21" t="s">
        <v>71</v>
      </c>
      <c r="C64" s="21" t="s">
        <v>71</v>
      </c>
      <c r="D64" s="21" t="s">
        <v>71</v>
      </c>
      <c r="E64" s="21" t="s">
        <v>71</v>
      </c>
      <c r="F64" s="21" t="s">
        <v>71</v>
      </c>
      <c r="G64" s="21" t="s">
        <v>71</v>
      </c>
      <c r="H64" s="21" t="s">
        <v>71</v>
      </c>
      <c r="I64" s="21" t="s">
        <v>71</v>
      </c>
      <c r="J64" s="21" t="s">
        <v>71</v>
      </c>
      <c r="K64" s="21" t="s">
        <v>71</v>
      </c>
      <c r="L64" s="21" t="s">
        <v>71</v>
      </c>
      <c r="M64" s="21" t="s">
        <v>71</v>
      </c>
      <c r="N64" s="21" t="s">
        <v>71</v>
      </c>
      <c r="O64" s="21" t="s">
        <v>71</v>
      </c>
      <c r="P64" s="21" t="s">
        <v>71</v>
      </c>
      <c r="Q64" s="15"/>
    </row>
    <row r="65" spans="1:17" x14ac:dyDescent="0.3">
      <c r="A65" s="10" t="s">
        <v>40</v>
      </c>
      <c r="B65" s="21" t="s">
        <v>71</v>
      </c>
      <c r="C65" s="21" t="s">
        <v>71</v>
      </c>
      <c r="D65" s="21" t="s">
        <v>71</v>
      </c>
      <c r="E65" s="21" t="s">
        <v>71</v>
      </c>
      <c r="F65" s="21" t="s">
        <v>71</v>
      </c>
      <c r="G65" s="21" t="s">
        <v>71</v>
      </c>
      <c r="H65" s="21" t="s">
        <v>71</v>
      </c>
      <c r="I65" s="21" t="s">
        <v>71</v>
      </c>
      <c r="J65" s="21" t="s">
        <v>71</v>
      </c>
      <c r="K65" s="21" t="s">
        <v>71</v>
      </c>
      <c r="L65" s="21" t="s">
        <v>71</v>
      </c>
      <c r="M65" s="21" t="s">
        <v>71</v>
      </c>
      <c r="N65" s="21" t="s">
        <v>71</v>
      </c>
      <c r="O65" s="21" t="s">
        <v>71</v>
      </c>
      <c r="P65" s="21" t="s">
        <v>71</v>
      </c>
      <c r="Q65" s="15"/>
    </row>
    <row r="66" spans="1:17" x14ac:dyDescent="0.3">
      <c r="A66" s="10" t="s">
        <v>48</v>
      </c>
      <c r="B66" s="21" t="s">
        <v>71</v>
      </c>
      <c r="C66" s="21" t="s">
        <v>71</v>
      </c>
      <c r="D66" s="21" t="s">
        <v>71</v>
      </c>
      <c r="E66" s="21" t="s">
        <v>71</v>
      </c>
      <c r="F66" s="21" t="s">
        <v>71</v>
      </c>
      <c r="G66" s="21" t="s">
        <v>71</v>
      </c>
      <c r="H66" s="21" t="s">
        <v>71</v>
      </c>
      <c r="I66" s="21" t="s">
        <v>71</v>
      </c>
      <c r="J66" s="21" t="s">
        <v>71</v>
      </c>
      <c r="K66" s="21" t="s">
        <v>71</v>
      </c>
      <c r="L66" s="21" t="s">
        <v>71</v>
      </c>
      <c r="M66" s="21" t="s">
        <v>71</v>
      </c>
      <c r="N66" s="21" t="s">
        <v>71</v>
      </c>
      <c r="O66" s="21" t="s">
        <v>71</v>
      </c>
      <c r="P66" s="21" t="s">
        <v>71</v>
      </c>
      <c r="Q66" s="15"/>
    </row>
    <row r="67" spans="1:17" x14ac:dyDescent="0.3">
      <c r="A67" s="7" t="s">
        <v>42</v>
      </c>
      <c r="B67" s="23" t="s">
        <v>71</v>
      </c>
      <c r="C67" s="23" t="s">
        <v>71</v>
      </c>
      <c r="D67" s="23" t="s">
        <v>71</v>
      </c>
      <c r="E67" s="23" t="s">
        <v>71</v>
      </c>
      <c r="F67" s="23" t="s">
        <v>71</v>
      </c>
      <c r="G67" s="23" t="s">
        <v>71</v>
      </c>
      <c r="H67" s="23" t="s">
        <v>71</v>
      </c>
      <c r="I67" s="23" t="s">
        <v>71</v>
      </c>
      <c r="J67" s="23" t="s">
        <v>71</v>
      </c>
      <c r="K67" s="23" t="s">
        <v>71</v>
      </c>
      <c r="L67" s="23" t="s">
        <v>71</v>
      </c>
      <c r="M67" s="23" t="s">
        <v>71</v>
      </c>
      <c r="N67" s="23" t="s">
        <v>71</v>
      </c>
      <c r="O67" s="23" t="s">
        <v>71</v>
      </c>
      <c r="P67" s="23" t="s">
        <v>71</v>
      </c>
      <c r="Q67" s="2"/>
    </row>
    <row r="68" spans="1:17" x14ac:dyDescent="0.3">
      <c r="A68" s="10" t="s">
        <v>11</v>
      </c>
      <c r="B68" s="21" t="s">
        <v>43</v>
      </c>
      <c r="C68" s="29" t="s">
        <v>72</v>
      </c>
      <c r="D68" s="29" t="s">
        <v>72</v>
      </c>
      <c r="E68" s="29" t="s">
        <v>72</v>
      </c>
      <c r="F68" s="29" t="s">
        <v>72</v>
      </c>
      <c r="G68" s="29" t="s">
        <v>72</v>
      </c>
      <c r="H68" s="29" t="s">
        <v>72</v>
      </c>
      <c r="I68" s="29" t="s">
        <v>72</v>
      </c>
      <c r="J68" s="29" t="s">
        <v>72</v>
      </c>
      <c r="K68" s="29" t="s">
        <v>72</v>
      </c>
      <c r="L68" s="29" t="s">
        <v>72</v>
      </c>
      <c r="M68" s="29" t="s">
        <v>72</v>
      </c>
      <c r="N68" s="29" t="s">
        <v>72</v>
      </c>
      <c r="O68" s="29" t="s">
        <v>72</v>
      </c>
      <c r="P68" s="29" t="s">
        <v>72</v>
      </c>
      <c r="Q68" s="2"/>
    </row>
    <row r="69" spans="1:17" x14ac:dyDescent="0.3">
      <c r="A69" s="14" t="s">
        <v>49</v>
      </c>
      <c r="B69" s="2"/>
      <c r="C69" s="2"/>
      <c r="D69" s="2"/>
      <c r="E69" s="2"/>
      <c r="F69" s="2"/>
      <c r="G69" s="2"/>
      <c r="H69" s="2"/>
      <c r="I69" s="2"/>
      <c r="J69" s="2"/>
      <c r="K69" s="2"/>
      <c r="L69" s="2"/>
      <c r="M69" s="2"/>
      <c r="N69" s="2"/>
      <c r="O69" s="2"/>
      <c r="P69" s="2"/>
      <c r="Q69" s="2"/>
    </row>
    <row r="70" spans="1:17" x14ac:dyDescent="0.3">
      <c r="A70" s="14" t="s">
        <v>19</v>
      </c>
      <c r="B70" s="2"/>
      <c r="C70" s="2"/>
      <c r="D70" s="2"/>
      <c r="E70" s="2"/>
      <c r="F70" s="2"/>
      <c r="G70" s="2"/>
      <c r="H70" s="2"/>
      <c r="I70" s="2"/>
      <c r="J70" s="2"/>
      <c r="K70" s="2"/>
      <c r="L70" s="2"/>
      <c r="M70" s="2"/>
      <c r="N70" s="2"/>
      <c r="O70" s="2"/>
      <c r="P70" s="2"/>
      <c r="Q70" s="2"/>
    </row>
    <row r="71" spans="1:17" x14ac:dyDescent="0.3">
      <c r="A71" s="2"/>
      <c r="B71" s="2"/>
      <c r="C71" s="2"/>
      <c r="D71" s="2"/>
      <c r="E71" s="2"/>
      <c r="F71" s="2"/>
      <c r="G71" s="2"/>
      <c r="H71" s="2"/>
      <c r="I71" s="2"/>
      <c r="J71" s="2"/>
      <c r="K71" s="2"/>
      <c r="L71" s="2"/>
      <c r="M71" s="2"/>
      <c r="N71" s="2"/>
      <c r="O71" s="2"/>
      <c r="P71" s="2"/>
      <c r="Q71" s="2"/>
    </row>
    <row r="72" spans="1:17" x14ac:dyDescent="0.3">
      <c r="A72" s="5" t="s">
        <v>50</v>
      </c>
      <c r="B72" s="5"/>
      <c r="C72" s="5"/>
      <c r="D72" s="5"/>
      <c r="E72" s="5"/>
      <c r="F72" s="5"/>
      <c r="G72" s="5"/>
      <c r="H72" s="5"/>
      <c r="I72" s="5"/>
      <c r="J72" s="5"/>
      <c r="K72" s="5"/>
      <c r="L72" s="5"/>
      <c r="M72" s="2"/>
      <c r="N72" s="3"/>
      <c r="O72" s="2"/>
      <c r="P72" s="2"/>
      <c r="Q72" s="2"/>
    </row>
    <row r="73" spans="1:17" x14ac:dyDescent="0.3">
      <c r="A73" s="7" t="s">
        <v>46</v>
      </c>
      <c r="B73" s="8">
        <v>2005</v>
      </c>
      <c r="C73" s="8">
        <v>2006</v>
      </c>
      <c r="D73" s="8">
        <v>2007</v>
      </c>
      <c r="E73" s="8">
        <v>2008</v>
      </c>
      <c r="F73" s="8">
        <v>2009</v>
      </c>
      <c r="G73" s="8">
        <v>2010</v>
      </c>
      <c r="H73" s="8">
        <v>2011</v>
      </c>
      <c r="I73" s="8">
        <v>2012</v>
      </c>
      <c r="J73" s="8">
        <v>2013</v>
      </c>
      <c r="K73" s="30">
        <v>2014</v>
      </c>
      <c r="L73" s="31">
        <v>2015</v>
      </c>
      <c r="M73" s="30">
        <v>2016</v>
      </c>
      <c r="N73" s="31" t="s">
        <v>51</v>
      </c>
      <c r="O73" s="32">
        <v>2018</v>
      </c>
      <c r="P73" s="32">
        <v>2019</v>
      </c>
      <c r="Q73" s="33"/>
    </row>
    <row r="74" spans="1:17" x14ac:dyDescent="0.3">
      <c r="A74" s="10" t="s">
        <v>47</v>
      </c>
      <c r="B74" s="21" t="s">
        <v>72</v>
      </c>
      <c r="C74" s="21" t="s">
        <v>72</v>
      </c>
      <c r="D74" s="21" t="s">
        <v>72</v>
      </c>
      <c r="E74" s="21" t="s">
        <v>72</v>
      </c>
      <c r="F74" s="21" t="s">
        <v>72</v>
      </c>
      <c r="G74" s="21" t="s">
        <v>72</v>
      </c>
      <c r="H74" s="21" t="s">
        <v>72</v>
      </c>
      <c r="I74" s="21" t="s">
        <v>72</v>
      </c>
      <c r="J74" s="21" t="s">
        <v>72</v>
      </c>
      <c r="K74" s="21" t="s">
        <v>72</v>
      </c>
      <c r="L74" s="21" t="s">
        <v>72</v>
      </c>
      <c r="M74" s="21" t="s">
        <v>72</v>
      </c>
      <c r="N74" s="21" t="s">
        <v>72</v>
      </c>
      <c r="O74" s="21" t="s">
        <v>72</v>
      </c>
      <c r="P74" s="21" t="s">
        <v>72</v>
      </c>
      <c r="Q74" s="2"/>
    </row>
    <row r="75" spans="1:17" x14ac:dyDescent="0.3">
      <c r="A75" s="10" t="s">
        <v>40</v>
      </c>
      <c r="B75" s="21" t="s">
        <v>72</v>
      </c>
      <c r="C75" s="21" t="s">
        <v>72</v>
      </c>
      <c r="D75" s="21" t="s">
        <v>72</v>
      </c>
      <c r="E75" s="21" t="s">
        <v>72</v>
      </c>
      <c r="F75" s="21" t="s">
        <v>72</v>
      </c>
      <c r="G75" s="21" t="s">
        <v>72</v>
      </c>
      <c r="H75" s="21" t="s">
        <v>72</v>
      </c>
      <c r="I75" s="21" t="s">
        <v>72</v>
      </c>
      <c r="J75" s="21" t="s">
        <v>72</v>
      </c>
      <c r="K75" s="21" t="s">
        <v>72</v>
      </c>
      <c r="L75" s="21" t="s">
        <v>72</v>
      </c>
      <c r="M75" s="21" t="s">
        <v>72</v>
      </c>
      <c r="N75" s="21" t="s">
        <v>72</v>
      </c>
      <c r="O75" s="21" t="s">
        <v>72</v>
      </c>
      <c r="P75" s="21" t="s">
        <v>72</v>
      </c>
      <c r="Q75" s="2"/>
    </row>
    <row r="76" spans="1:17" x14ac:dyDescent="0.3">
      <c r="A76" s="10" t="s">
        <v>41</v>
      </c>
      <c r="B76" s="21" t="s">
        <v>72</v>
      </c>
      <c r="C76" s="21" t="s">
        <v>72</v>
      </c>
      <c r="D76" s="21" t="s">
        <v>72</v>
      </c>
      <c r="E76" s="21" t="s">
        <v>72</v>
      </c>
      <c r="F76" s="21" t="s">
        <v>72</v>
      </c>
      <c r="G76" s="21" t="s">
        <v>72</v>
      </c>
      <c r="H76" s="21" t="s">
        <v>72</v>
      </c>
      <c r="I76" s="21" t="s">
        <v>72</v>
      </c>
      <c r="J76" s="21" t="s">
        <v>72</v>
      </c>
      <c r="K76" s="21" t="s">
        <v>72</v>
      </c>
      <c r="L76" s="21" t="s">
        <v>72</v>
      </c>
      <c r="M76" s="21" t="s">
        <v>72</v>
      </c>
      <c r="N76" s="21" t="s">
        <v>72</v>
      </c>
      <c r="O76" s="21" t="s">
        <v>72</v>
      </c>
      <c r="P76" s="21" t="s">
        <v>72</v>
      </c>
      <c r="Q76" s="2"/>
    </row>
    <row r="77" spans="1:17" x14ac:dyDescent="0.3">
      <c r="A77" s="7" t="s">
        <v>10</v>
      </c>
      <c r="B77" s="21" t="s">
        <v>72</v>
      </c>
      <c r="C77" s="21" t="s">
        <v>72</v>
      </c>
      <c r="D77" s="21" t="s">
        <v>72</v>
      </c>
      <c r="E77" s="21" t="s">
        <v>72</v>
      </c>
      <c r="F77" s="21" t="s">
        <v>72</v>
      </c>
      <c r="G77" s="21" t="s">
        <v>72</v>
      </c>
      <c r="H77" s="21" t="s">
        <v>72</v>
      </c>
      <c r="I77" s="21" t="s">
        <v>72</v>
      </c>
      <c r="J77" s="21" t="s">
        <v>72</v>
      </c>
      <c r="K77" s="21" t="s">
        <v>72</v>
      </c>
      <c r="L77" s="21" t="s">
        <v>72</v>
      </c>
      <c r="M77" s="21" t="s">
        <v>72</v>
      </c>
      <c r="N77" s="21" t="s">
        <v>72</v>
      </c>
      <c r="O77" s="21" t="s">
        <v>72</v>
      </c>
      <c r="P77" s="21" t="s">
        <v>72</v>
      </c>
      <c r="Q77" s="2"/>
    </row>
    <row r="78" spans="1:17" x14ac:dyDescent="0.3">
      <c r="A78" s="14" t="s">
        <v>44</v>
      </c>
      <c r="B78" s="2"/>
      <c r="C78" s="2"/>
      <c r="D78" s="2"/>
      <c r="E78" s="2"/>
      <c r="F78" s="2"/>
      <c r="G78" s="2"/>
      <c r="H78" s="2"/>
      <c r="I78" s="2" t="s">
        <v>13</v>
      </c>
      <c r="J78" s="2"/>
      <c r="K78" s="2"/>
      <c r="L78" s="3"/>
      <c r="M78" s="3"/>
      <c r="N78" s="2"/>
      <c r="O78" s="2"/>
      <c r="P78" s="2"/>
      <c r="Q78" s="2"/>
    </row>
    <row r="79" spans="1:17" x14ac:dyDescent="0.3">
      <c r="B79" s="2"/>
      <c r="C79" s="2"/>
      <c r="D79" s="2"/>
      <c r="E79" s="2"/>
      <c r="F79" s="2"/>
      <c r="G79" s="2"/>
      <c r="H79" s="2"/>
      <c r="I79" s="2"/>
      <c r="J79" s="2"/>
      <c r="K79" s="2"/>
      <c r="L79" s="2"/>
      <c r="M79" s="3"/>
      <c r="N79" s="2"/>
      <c r="O79" s="2"/>
      <c r="P79" s="2"/>
      <c r="Q79" s="2"/>
    </row>
    <row r="80" spans="1:17" x14ac:dyDescent="0.3">
      <c r="A80" s="2"/>
      <c r="B80" s="2"/>
      <c r="C80" s="2"/>
      <c r="D80" s="2"/>
      <c r="E80" s="2"/>
      <c r="F80" s="2"/>
      <c r="G80" s="2"/>
      <c r="H80" s="2"/>
      <c r="I80" s="2"/>
      <c r="J80" s="2"/>
      <c r="K80" s="2"/>
      <c r="L80" s="2"/>
      <c r="M80" s="2"/>
      <c r="N80" s="2"/>
      <c r="O80" s="2"/>
      <c r="P80" s="2"/>
      <c r="Q80" s="2"/>
    </row>
    <row r="81" spans="1:17" x14ac:dyDescent="0.3">
      <c r="A81" s="18" t="s">
        <v>54</v>
      </c>
      <c r="B81" s="2"/>
      <c r="C81" s="2"/>
      <c r="D81" s="2"/>
      <c r="E81" s="2"/>
      <c r="F81" s="2"/>
      <c r="G81" s="2"/>
      <c r="H81" s="2"/>
      <c r="I81" s="3" t="s">
        <v>13</v>
      </c>
      <c r="J81" s="2"/>
      <c r="K81" s="2"/>
      <c r="L81" s="2"/>
      <c r="M81" s="2"/>
      <c r="N81" s="2"/>
      <c r="O81" s="2"/>
      <c r="P81" s="2"/>
      <c r="Q81" s="2"/>
    </row>
    <row r="82" spans="1:17" x14ac:dyDescent="0.3">
      <c r="A82" s="10"/>
      <c r="B82" s="24" t="s">
        <v>55</v>
      </c>
      <c r="C82" s="2"/>
      <c r="D82" s="2"/>
      <c r="E82" s="2"/>
      <c r="F82" s="2"/>
      <c r="G82" s="2"/>
      <c r="H82" s="2"/>
      <c r="I82" s="2"/>
      <c r="J82" s="2"/>
      <c r="K82" s="2"/>
      <c r="L82" s="2"/>
      <c r="M82" s="2"/>
      <c r="N82" s="2"/>
      <c r="O82" s="2"/>
      <c r="P82" s="2"/>
      <c r="Q82" s="2"/>
    </row>
    <row r="83" spans="1:17" x14ac:dyDescent="0.3">
      <c r="A83" s="24" t="s">
        <v>56</v>
      </c>
      <c r="B83" s="34" t="s">
        <v>71</v>
      </c>
      <c r="C83" s="2"/>
      <c r="D83" s="2"/>
      <c r="E83" s="2"/>
      <c r="F83" s="2"/>
      <c r="G83" s="2"/>
      <c r="H83" s="2"/>
      <c r="I83" s="2"/>
      <c r="J83" s="2"/>
      <c r="K83" s="2"/>
      <c r="L83" s="2"/>
      <c r="M83" s="2"/>
      <c r="N83" s="2"/>
      <c r="O83" s="2"/>
      <c r="P83" s="2"/>
      <c r="Q83" s="2"/>
    </row>
    <row r="84" spans="1:17" x14ac:dyDescent="0.3">
      <c r="A84" s="35" t="s">
        <v>57</v>
      </c>
      <c r="B84" s="36" t="s">
        <v>71</v>
      </c>
      <c r="C84" s="2"/>
      <c r="D84" s="2"/>
      <c r="E84" s="2"/>
      <c r="F84" s="2"/>
      <c r="G84" s="2"/>
      <c r="H84" s="2"/>
      <c r="I84" s="2"/>
      <c r="J84" s="2"/>
      <c r="K84" s="2"/>
      <c r="L84" s="2"/>
      <c r="M84" s="2"/>
      <c r="N84" s="2"/>
      <c r="O84" s="2"/>
      <c r="P84" s="2"/>
      <c r="Q84" s="2"/>
    </row>
    <row r="85" spans="1:17" x14ac:dyDescent="0.3">
      <c r="A85" s="25" t="s">
        <v>52</v>
      </c>
      <c r="B85" s="36" t="s">
        <v>71</v>
      </c>
      <c r="C85" s="2"/>
      <c r="D85" s="2"/>
      <c r="E85" s="2"/>
      <c r="F85" s="2"/>
      <c r="G85" s="2"/>
      <c r="H85" s="2"/>
      <c r="I85" s="2"/>
      <c r="J85" s="2"/>
      <c r="K85" s="2"/>
      <c r="L85" s="2"/>
      <c r="M85" s="2"/>
      <c r="N85" s="2"/>
      <c r="O85" s="2"/>
      <c r="P85" s="2"/>
      <c r="Q85" s="2"/>
    </row>
    <row r="86" spans="1:17" x14ac:dyDescent="0.3">
      <c r="A86" s="10" t="s">
        <v>58</v>
      </c>
      <c r="B86" s="36" t="s">
        <v>71</v>
      </c>
      <c r="C86" s="2"/>
      <c r="D86" s="2"/>
      <c r="E86" s="2"/>
      <c r="F86" s="2"/>
      <c r="G86" s="2"/>
      <c r="H86" s="2"/>
      <c r="I86" s="2"/>
      <c r="J86" s="2"/>
      <c r="K86" s="2"/>
      <c r="L86" s="2"/>
      <c r="M86" s="2"/>
      <c r="N86" s="2"/>
      <c r="O86" s="2"/>
      <c r="P86" s="2"/>
      <c r="Q86" s="2"/>
    </row>
    <row r="87" spans="1:17" x14ac:dyDescent="0.3">
      <c r="A87" s="25" t="s">
        <v>53</v>
      </c>
      <c r="B87" s="36" t="s">
        <v>71</v>
      </c>
      <c r="C87" s="2"/>
      <c r="D87" s="2"/>
      <c r="E87" s="2"/>
      <c r="F87" s="2"/>
      <c r="G87" s="2"/>
      <c r="H87" s="2"/>
      <c r="I87" s="2"/>
      <c r="J87" s="2"/>
      <c r="K87" s="2"/>
      <c r="L87" s="2"/>
      <c r="M87" s="2"/>
      <c r="N87" s="2"/>
      <c r="O87" s="2"/>
      <c r="P87" s="2"/>
      <c r="Q87" s="2"/>
    </row>
    <row r="88" spans="1:17" x14ac:dyDescent="0.3">
      <c r="A88" s="16" t="s">
        <v>59</v>
      </c>
      <c r="B88" s="34" t="s">
        <v>71</v>
      </c>
      <c r="C88" s="2"/>
      <c r="D88" s="2"/>
      <c r="E88" s="2"/>
      <c r="F88" s="2"/>
      <c r="G88" s="2"/>
      <c r="H88" s="2"/>
      <c r="I88" s="2"/>
      <c r="J88" s="2"/>
      <c r="K88" s="2"/>
      <c r="L88" s="2"/>
      <c r="M88" s="2"/>
      <c r="N88" s="2"/>
      <c r="O88" s="2"/>
      <c r="P88" s="2"/>
      <c r="Q88" s="2"/>
    </row>
    <row r="89" spans="1:17" x14ac:dyDescent="0.3">
      <c r="A89" s="25" t="s">
        <v>41</v>
      </c>
      <c r="B89" s="36" t="s">
        <v>71</v>
      </c>
      <c r="C89" s="2"/>
      <c r="D89" s="2"/>
      <c r="E89" s="2"/>
      <c r="F89" s="2"/>
      <c r="G89" s="2"/>
      <c r="H89" s="2"/>
      <c r="I89" s="2"/>
      <c r="J89" s="2"/>
      <c r="K89" s="2"/>
      <c r="L89" s="2"/>
      <c r="M89" s="2"/>
      <c r="N89" s="2"/>
      <c r="O89" s="2"/>
      <c r="P89" s="2"/>
      <c r="Q89" s="2"/>
    </row>
    <row r="90" spans="1:17" x14ac:dyDescent="0.3">
      <c r="A90" s="10" t="s">
        <v>40</v>
      </c>
      <c r="B90" s="36" t="s">
        <v>71</v>
      </c>
      <c r="C90" s="2"/>
      <c r="D90" s="2"/>
      <c r="E90" s="2"/>
      <c r="F90" s="2"/>
      <c r="G90" s="2"/>
      <c r="H90" s="2"/>
      <c r="I90" s="2"/>
      <c r="J90" s="2"/>
      <c r="K90" s="2"/>
      <c r="L90" s="2"/>
      <c r="M90" s="2"/>
      <c r="N90" s="2"/>
      <c r="O90" s="2"/>
      <c r="P90" s="2"/>
      <c r="Q90" s="2"/>
    </row>
    <row r="91" spans="1:17" x14ac:dyDescent="0.3">
      <c r="A91" s="25" t="s">
        <v>60</v>
      </c>
      <c r="B91" s="36" t="s">
        <v>71</v>
      </c>
      <c r="C91" s="2"/>
      <c r="D91" s="2"/>
      <c r="E91" s="2"/>
      <c r="F91" s="2"/>
      <c r="G91" s="2"/>
      <c r="H91" s="2"/>
      <c r="I91" s="2"/>
      <c r="J91" s="2"/>
      <c r="K91" s="2"/>
      <c r="L91" s="2"/>
      <c r="M91" s="2"/>
      <c r="N91" s="2"/>
      <c r="O91" s="2"/>
      <c r="P91" s="2"/>
      <c r="Q91" s="2"/>
    </row>
    <row r="92" spans="1:17" x14ac:dyDescent="0.3">
      <c r="A92" s="26" t="s">
        <v>61</v>
      </c>
      <c r="B92" s="34" t="s">
        <v>71</v>
      </c>
      <c r="C92" s="2"/>
      <c r="D92" s="2"/>
      <c r="E92" s="2"/>
      <c r="F92" s="2"/>
      <c r="G92" s="2"/>
      <c r="H92" s="2"/>
      <c r="I92" s="2"/>
      <c r="J92" s="2"/>
      <c r="K92" s="2"/>
      <c r="L92" s="2"/>
      <c r="M92" s="2"/>
      <c r="N92" s="2"/>
      <c r="O92" s="2"/>
      <c r="P92" s="2"/>
      <c r="Q92" s="2"/>
    </row>
    <row r="93" spans="1:17" x14ac:dyDescent="0.3">
      <c r="A93" s="14" t="s">
        <v>62</v>
      </c>
      <c r="B93" s="2"/>
      <c r="C93" s="2"/>
      <c r="D93" s="2"/>
      <c r="E93" s="2"/>
      <c r="F93" s="2"/>
      <c r="G93" s="2"/>
      <c r="H93" s="2"/>
      <c r="I93" s="2"/>
      <c r="J93" s="2"/>
      <c r="K93" s="2"/>
      <c r="L93" s="2"/>
      <c r="M93" s="2"/>
      <c r="N93" s="2"/>
      <c r="O93" s="2"/>
      <c r="P93" s="2"/>
      <c r="Q93" s="2"/>
    </row>
    <row r="94" spans="1:17" x14ac:dyDescent="0.3">
      <c r="A94" s="27" t="s">
        <v>63</v>
      </c>
      <c r="B94" s="28"/>
      <c r="C94" s="28"/>
      <c r="D94" s="28"/>
      <c r="E94" s="28"/>
      <c r="F94" s="28"/>
      <c r="G94" s="28"/>
      <c r="H94" s="28"/>
      <c r="I94" s="28"/>
      <c r="J94" s="2"/>
      <c r="K94" s="2"/>
      <c r="L94" s="2"/>
      <c r="M94" s="2"/>
      <c r="N94" s="2"/>
      <c r="O94" s="2"/>
      <c r="P94" s="2"/>
      <c r="Q94" s="2"/>
    </row>
    <row r="95" spans="1:17" x14ac:dyDescent="0.3">
      <c r="A95" s="14" t="s">
        <v>64</v>
      </c>
      <c r="B95" s="2"/>
      <c r="C95" s="2"/>
      <c r="D95" s="2"/>
      <c r="E95" s="2"/>
      <c r="F95" s="2"/>
      <c r="G95" s="2"/>
      <c r="H95" s="2"/>
      <c r="I95" s="2"/>
      <c r="J95" s="2"/>
      <c r="K95" s="2"/>
      <c r="L95" s="2"/>
      <c r="M95" s="2"/>
      <c r="N95" s="2"/>
      <c r="O95" s="2"/>
      <c r="P95" s="2"/>
      <c r="Q95" s="2"/>
    </row>
    <row r="96" spans="1:17" x14ac:dyDescent="0.3">
      <c r="A96" s="14" t="s">
        <v>65</v>
      </c>
      <c r="B96" s="2"/>
      <c r="C96" s="2"/>
      <c r="D96" s="2"/>
      <c r="E96" s="2"/>
      <c r="F96" s="2"/>
      <c r="G96" s="2"/>
      <c r="H96" s="2"/>
      <c r="I96" s="2"/>
      <c r="J96" s="2"/>
      <c r="K96" s="2"/>
      <c r="L96" s="2"/>
      <c r="M96" s="2"/>
      <c r="N96" s="2"/>
      <c r="O96" s="2"/>
      <c r="P96" s="2"/>
      <c r="Q96" s="2"/>
    </row>
    <row r="97" spans="1:17" x14ac:dyDescent="0.3">
      <c r="A97" s="2"/>
      <c r="B97" s="2"/>
      <c r="C97" s="2"/>
      <c r="D97" s="2"/>
      <c r="E97" s="2"/>
      <c r="F97" s="2"/>
      <c r="G97" s="2"/>
      <c r="H97" s="2"/>
      <c r="I97" s="2"/>
      <c r="J97" s="2"/>
      <c r="K97" s="2"/>
      <c r="L97" s="2"/>
      <c r="M97" s="2"/>
      <c r="N97" s="2"/>
      <c r="O97" s="2"/>
      <c r="P97" s="2"/>
      <c r="Q97" s="2"/>
    </row>
    <row r="98" spans="1:17" x14ac:dyDescent="0.3">
      <c r="A98" s="2"/>
      <c r="B98" s="2"/>
      <c r="C98" s="2"/>
      <c r="D98" s="2"/>
      <c r="E98" s="2"/>
      <c r="F98" s="2"/>
      <c r="G98" s="2"/>
      <c r="H98" s="2"/>
      <c r="I98" s="2"/>
      <c r="J98" s="2"/>
      <c r="K98" s="2"/>
      <c r="L98" s="2"/>
      <c r="M98" s="2"/>
      <c r="N98" s="2"/>
      <c r="O98" s="2"/>
      <c r="P98" s="2"/>
      <c r="Q98" s="2"/>
    </row>
    <row r="99" spans="1:17" x14ac:dyDescent="0.3">
      <c r="A99" s="18" t="s">
        <v>66</v>
      </c>
      <c r="B99" s="5"/>
      <c r="C99" s="5"/>
      <c r="D99" s="5"/>
      <c r="E99" s="5"/>
      <c r="F99" s="2"/>
      <c r="G99" s="2"/>
      <c r="H99" s="2"/>
      <c r="I99" s="2"/>
      <c r="J99" s="2"/>
      <c r="K99" s="2"/>
      <c r="L99" s="2"/>
      <c r="M99" s="2"/>
      <c r="N99" s="2"/>
      <c r="O99" s="2"/>
      <c r="P99" s="2"/>
      <c r="Q99" s="2"/>
    </row>
    <row r="100" spans="1:17" x14ac:dyDescent="0.3">
      <c r="A100" s="10"/>
      <c r="B100" s="7" t="s">
        <v>21</v>
      </c>
      <c r="C100" s="7" t="s">
        <v>22</v>
      </c>
      <c r="D100" s="7" t="s">
        <v>10</v>
      </c>
      <c r="E100" s="2"/>
      <c r="F100" s="2"/>
      <c r="G100" s="2"/>
      <c r="H100" s="2"/>
      <c r="I100" s="2"/>
      <c r="J100" s="2"/>
      <c r="K100" s="2"/>
      <c r="L100" s="6"/>
      <c r="M100" s="2"/>
      <c r="N100" s="2"/>
      <c r="O100" s="2"/>
      <c r="P100" s="2"/>
      <c r="Q100" s="2"/>
    </row>
    <row r="101" spans="1:17" x14ac:dyDescent="0.3">
      <c r="A101" s="10" t="s">
        <v>67</v>
      </c>
      <c r="B101" s="21" t="s">
        <v>73</v>
      </c>
      <c r="C101" s="21" t="s">
        <v>73</v>
      </c>
      <c r="D101" s="21" t="s">
        <v>73</v>
      </c>
      <c r="E101" s="2"/>
      <c r="F101" s="2"/>
      <c r="G101" s="2"/>
      <c r="H101" s="2"/>
      <c r="I101" s="2"/>
      <c r="J101" s="2"/>
      <c r="K101" s="2"/>
      <c r="L101" s="6"/>
      <c r="M101" s="2"/>
      <c r="N101" s="2"/>
      <c r="O101" s="2"/>
      <c r="P101" s="2"/>
      <c r="Q101" s="2"/>
    </row>
    <row r="102" spans="1:17" x14ac:dyDescent="0.3">
      <c r="A102" s="10" t="s">
        <v>68</v>
      </c>
      <c r="B102" s="21" t="s">
        <v>73</v>
      </c>
      <c r="C102" s="21" t="s">
        <v>73</v>
      </c>
      <c r="D102" s="21" t="s">
        <v>73</v>
      </c>
      <c r="E102" s="2"/>
      <c r="F102" s="2"/>
      <c r="G102" s="2"/>
      <c r="H102" s="2"/>
      <c r="I102" s="2"/>
      <c r="J102" s="2"/>
      <c r="K102" s="2"/>
      <c r="L102" s="2"/>
      <c r="M102" s="2"/>
      <c r="N102" s="2"/>
      <c r="O102" s="2"/>
      <c r="P102" s="2"/>
      <c r="Q102" s="2"/>
    </row>
    <row r="103" spans="1:17" x14ac:dyDescent="0.3">
      <c r="A103" s="7" t="s">
        <v>10</v>
      </c>
      <c r="B103" s="23" t="s">
        <v>73</v>
      </c>
      <c r="C103" s="23" t="s">
        <v>73</v>
      </c>
      <c r="D103" s="23" t="s">
        <v>73</v>
      </c>
      <c r="E103" s="2"/>
      <c r="F103" s="2"/>
      <c r="G103" s="2"/>
      <c r="H103" s="2"/>
      <c r="I103" s="2"/>
      <c r="J103" s="2"/>
      <c r="K103" s="2"/>
      <c r="L103" s="2"/>
      <c r="M103" s="2"/>
      <c r="N103" s="2"/>
      <c r="O103" s="2"/>
      <c r="P103" s="2"/>
      <c r="Q103" s="2"/>
    </row>
    <row r="104" spans="1:17" x14ac:dyDescent="0.3">
      <c r="A104" s="27" t="s">
        <v>69</v>
      </c>
      <c r="B104" s="2"/>
      <c r="C104" s="2"/>
      <c r="D104" s="2"/>
      <c r="E104" s="2"/>
      <c r="F104" s="2"/>
      <c r="G104" s="2"/>
      <c r="H104" s="2"/>
      <c r="I104" s="2"/>
      <c r="J104" s="2"/>
      <c r="K104" s="2"/>
      <c r="L104" s="2"/>
      <c r="M104" s="2"/>
      <c r="N104" s="2"/>
      <c r="O104" s="2"/>
      <c r="P104" s="2"/>
      <c r="Q104" s="2"/>
    </row>
    <row r="105" spans="1:17" x14ac:dyDescent="0.3">
      <c r="A105" s="14" t="s">
        <v>70</v>
      </c>
      <c r="B105" s="2"/>
      <c r="C105" s="2"/>
      <c r="D105" s="2"/>
      <c r="E105" s="2"/>
      <c r="F105" s="2"/>
      <c r="G105" s="2"/>
      <c r="H105" s="2"/>
      <c r="I105" s="2"/>
      <c r="J105" s="2"/>
      <c r="K105" s="2"/>
      <c r="L105" s="2"/>
      <c r="M105" s="2"/>
      <c r="N105" s="2"/>
      <c r="O105" s="2"/>
      <c r="P105" s="2"/>
      <c r="Q105" s="2"/>
    </row>
    <row r="106" spans="1:17" x14ac:dyDescent="0.3">
      <c r="A106" s="14" t="s">
        <v>44</v>
      </c>
      <c r="B106" s="2"/>
      <c r="C106" s="2"/>
      <c r="D106" s="2"/>
      <c r="E106" s="2"/>
      <c r="F106" s="2"/>
      <c r="G106" s="2"/>
      <c r="H106" s="2"/>
      <c r="I106" s="2"/>
      <c r="J106" s="2"/>
      <c r="K106" s="2"/>
      <c r="L106" s="2"/>
      <c r="M106" s="2"/>
      <c r="N106" s="2"/>
      <c r="O106" s="2"/>
      <c r="P106" s="2"/>
      <c r="Q106" s="2"/>
    </row>
  </sheetData>
  <mergeCells count="1">
    <mergeCell ref="A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91999</dc:creator>
  <cp:lastModifiedBy>91999</cp:lastModifiedBy>
  <dcterms:created xsi:type="dcterms:W3CDTF">2020-03-27T11:35:45Z</dcterms:created>
  <dcterms:modified xsi:type="dcterms:W3CDTF">2020-03-27T11:40:59Z</dcterms:modified>
</cp:coreProperties>
</file>